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RESPALDO\Descargas\"/>
    </mc:Choice>
  </mc:AlternateContent>
  <xr:revisionPtr revIDLastSave="0" documentId="13_ncr:1_{C095354F-C366-4B3C-AA35-1E0BC1BDAF3C}" xr6:coauthVersionLast="47" xr6:coauthVersionMax="47" xr10:uidLastSave="{00000000-0000-0000-0000-000000000000}"/>
  <bookViews>
    <workbookView xWindow="-120" yWindow="-120" windowWidth="29040" windowHeight="15990" firstSheet="1" activeTab="3" xr2:uid="{00000000-000D-0000-FFFF-FFFF00000000}"/>
  </bookViews>
  <sheets>
    <sheet name="Hoja1" sheetId="1" state="hidden" r:id="rId1"/>
    <sheet name="JULIO 2025" sheetId="2" r:id="rId2"/>
    <sheet name="AGOSTO 2025" sheetId="3" r:id="rId3"/>
    <sheet name="SEPTIEMBRE 2025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7" i="1" l="1"/>
  <c r="D224" i="1"/>
  <c r="D210" i="1"/>
  <c r="D205" i="1"/>
  <c r="D204" i="1"/>
  <c r="D203" i="1"/>
  <c r="D202" i="1"/>
  <c r="D201" i="1"/>
  <c r="D199" i="1"/>
  <c r="D198" i="1"/>
  <c r="D211" i="1" s="1"/>
  <c r="C187" i="1"/>
  <c r="C173" i="1"/>
  <c r="C178" i="1" s="1"/>
  <c r="C165" i="1"/>
  <c r="C166" i="1" s="1"/>
  <c r="C156" i="1"/>
  <c r="C155" i="1"/>
  <c r="C152" i="1"/>
  <c r="C132" i="1"/>
  <c r="C130" i="1"/>
  <c r="C129" i="1"/>
  <c r="C126" i="1"/>
  <c r="C135" i="1" s="1"/>
  <c r="C115" i="1"/>
  <c r="C100" i="1"/>
  <c r="C90" i="1"/>
  <c r="C89" i="1"/>
  <c r="C88" i="1"/>
  <c r="C87" i="1"/>
  <c r="C86" i="1"/>
  <c r="C91" i="1" s="1"/>
  <c r="C81" i="1"/>
  <c r="C82" i="1" s="1"/>
  <c r="C73" i="1"/>
  <c r="C70" i="1"/>
  <c r="D52" i="1"/>
  <c r="C45" i="1"/>
  <c r="C44" i="1"/>
  <c r="C43" i="1"/>
  <c r="C42" i="1"/>
  <c r="C46" i="1" s="1"/>
  <c r="C41" i="1"/>
  <c r="C36" i="1"/>
  <c r="C33" i="1"/>
  <c r="C30" i="1"/>
  <c r="C29" i="1"/>
  <c r="C26" i="1"/>
  <c r="C24" i="1"/>
  <c r="C19" i="1"/>
  <c r="C8" i="1"/>
  <c r="C10" i="1" s="1"/>
</calcChain>
</file>

<file path=xl/sharedStrings.xml><?xml version="1.0" encoding="utf-8"?>
<sst xmlns="http://schemas.openxmlformats.org/spreadsheetml/2006/main" count="204" uniqueCount="84">
  <si>
    <t xml:space="preserve">SERVICIO PROPORCIONADO </t>
  </si>
  <si>
    <t>CANTIDAD</t>
  </si>
  <si>
    <t>ATENCIÓN JURÍDICA</t>
  </si>
  <si>
    <t>ATENCIÓN PSICOLÓGICA</t>
  </si>
  <si>
    <t xml:space="preserve">PLÁTICAS DE SENSIBILIZACIÓN </t>
  </si>
  <si>
    <t xml:space="preserve">TALLERES DE AUTO EMPLEO </t>
  </si>
  <si>
    <t xml:space="preserve">MASTOGRAFÍAS </t>
  </si>
  <si>
    <t>RANGOS DE  EDAD</t>
  </si>
  <si>
    <t xml:space="preserve">CANTIDAD </t>
  </si>
  <si>
    <t>16-30 AÑOS</t>
  </si>
  <si>
    <t>31-40 AÑOS</t>
  </si>
  <si>
    <t>41-50 AÑOS</t>
  </si>
  <si>
    <t>51-60 AÑOS</t>
  </si>
  <si>
    <t>61-74 AÑOS</t>
  </si>
  <si>
    <t>TOTAL</t>
  </si>
  <si>
    <t xml:space="preserve">COMUNIDADES </t>
  </si>
  <si>
    <t>NÚMERO DE USUARIAS</t>
  </si>
  <si>
    <t>LA SABINITA</t>
  </si>
  <si>
    <t>YONTHÉ</t>
  </si>
  <si>
    <t>SAN JOSÉ ATLÁN</t>
  </si>
  <si>
    <t>TLAXCALILLA</t>
  </si>
  <si>
    <t xml:space="preserve">DANDHÓ </t>
  </si>
  <si>
    <t xml:space="preserve">EL  ASTILLERO </t>
  </si>
  <si>
    <t xml:space="preserve">BONDOJITO </t>
  </si>
  <si>
    <t>PEDREGOSO</t>
  </si>
  <si>
    <t xml:space="preserve">LLANO LARGO </t>
  </si>
  <si>
    <t>ATENCIÓN  PSICOLÓGICA</t>
  </si>
  <si>
    <t xml:space="preserve">RANGOS DE EDAD </t>
  </si>
  <si>
    <t>PLATICAS DE SENSIBILIZACIÓN</t>
  </si>
  <si>
    <t>TEMA</t>
  </si>
  <si>
    <t>DEPENDENCIA/INSTITUCIÓN A LA QUE PERTENECE</t>
  </si>
  <si>
    <t>DEPENDENCIA/INSTITUCION A LA QUE PERTENECE</t>
  </si>
  <si>
    <t>DÍA NARANJA 25 N</t>
  </si>
  <si>
    <t>TIPOS DE PROCESOS</t>
  </si>
  <si>
    <t>VIOLENCIA  FAMILIAR</t>
  </si>
  <si>
    <t>ALIMENTOS, GUARDA Y CUSTODIA</t>
  </si>
  <si>
    <t>DERIVACIÓN</t>
  </si>
  <si>
    <t xml:space="preserve">DIVORCIO </t>
  </si>
  <si>
    <t>JULIO DE 2025</t>
  </si>
  <si>
    <t>Bo. ABUNDIO MARTÍNEZ</t>
  </si>
  <si>
    <t>Bo. EL  CALVARIO</t>
  </si>
  <si>
    <t>SANTA BÁRBARA</t>
  </si>
  <si>
    <t>LA ESTACIÓN</t>
  </si>
  <si>
    <t>ZOTHÉ</t>
  </si>
  <si>
    <t>DIA NARANJA</t>
  </si>
  <si>
    <t xml:space="preserve">HOSPITAL GENERAL </t>
  </si>
  <si>
    <t>JULIO</t>
  </si>
  <si>
    <t xml:space="preserve">Bo. SAN MATEO </t>
  </si>
  <si>
    <t>AGOSTO DE 2025</t>
  </si>
  <si>
    <t>TALLERES DE AUTOEMPLEO</t>
  </si>
  <si>
    <t>MUJERES DEL  CURSO DE AUTOEMPLEO  "SERVILLETA ALEMANA"</t>
  </si>
  <si>
    <t>MUJERES DEL AUTOEMPLEO "CHOCOLATERÍA"</t>
  </si>
  <si>
    <t>TALLERES DE  AUTOEMPLEO</t>
  </si>
  <si>
    <t>NOMBRE DE TALLER</t>
  </si>
  <si>
    <t xml:space="preserve">  "SERVILLETA ALEMANA"</t>
  </si>
  <si>
    <t>"CHOCOLATERÍA"</t>
  </si>
  <si>
    <t xml:space="preserve">TOTAL </t>
  </si>
  <si>
    <t>USUARIAS POR COMUNIDAD  SERVICIOS JURÍDICOS</t>
  </si>
  <si>
    <t>Bo LA CAMPANA</t>
  </si>
  <si>
    <t>EL CAJÓN</t>
  </si>
  <si>
    <t>LA ESCONDIDA</t>
  </si>
  <si>
    <t>Bo SAN MATEO</t>
  </si>
  <si>
    <t>Bo EL CALVARIO</t>
  </si>
  <si>
    <t>LLANO LARGO</t>
  </si>
  <si>
    <t>BONDOJITO</t>
  </si>
  <si>
    <t>DANDHÓ</t>
  </si>
  <si>
    <t xml:space="preserve">TIPOS DE PROCESOS </t>
  </si>
  <si>
    <t xml:space="preserve">AMENAZAS </t>
  </si>
  <si>
    <t>DERIVACIÓN A JUEZ CONCILIADOR</t>
  </si>
  <si>
    <t xml:space="preserve"> SEPTIEMBRE DE 2025</t>
  </si>
  <si>
    <t>USUARIAS CLASIFICADAS POR COMUNIDAD ATENCION JURIDICA</t>
  </si>
  <si>
    <t>DONGOTEAY</t>
  </si>
  <si>
    <t>MAMITHI</t>
  </si>
  <si>
    <t>TAGUÍ</t>
  </si>
  <si>
    <t>FRACC BENITO JUÁREZ</t>
  </si>
  <si>
    <t>EL ASTILLERO</t>
  </si>
  <si>
    <t>SABINA GRANDE</t>
  </si>
  <si>
    <t>LA CRUZ</t>
  </si>
  <si>
    <t>MUJERES DE LA  COMUNIDAD DE LA ESCONDIDA</t>
  </si>
  <si>
    <t xml:space="preserve">TIPOS DE VIOLENCIA </t>
  </si>
  <si>
    <t>MUJERES DE LA COMUNIDAD DE XAJAY</t>
  </si>
  <si>
    <t>SEPTIEMBRE</t>
  </si>
  <si>
    <t>TIPO DE PROCESOS</t>
  </si>
  <si>
    <t xml:space="preserve">ALIMENTOS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</si>
</sst>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  <alignment horizontal="general" vertical="bottom" textRotation="0" wrapText="1" indent="0" justifyLastLine="0" shrinkToFit="0" readingOrder="0"/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  <scheme val="none"/>
      </font>
    </dxf>
    <dxf>
      <font>
        <name val="Book Antiqua"/>
        <scheme val="none"/>
      </font>
    </dxf>
    <dxf>
      <font>
        <name val="Book Antiqua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  <dxf>
      <font>
        <name val="Book Antiqu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A USUARIAS  MES DE JULIO 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5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5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5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53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C8-4997-B2D1-99D65A73D89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7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C8-4997-B2D1-99D65A73D89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C8-4997-B2D1-99D65A73D89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7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7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7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77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C8-4997-B2D1-99D65A73D89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tint val="5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5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5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54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C8-4997-B2D1-99D65A73D899}"/>
              </c:ext>
            </c:extLst>
          </c:dPt>
          <c:dLbls>
            <c:dLbl>
              <c:idx val="2"/>
              <c:layout>
                <c:manualLayout>
                  <c:x val="-0.29799849583397148"/>
                  <c:y val="4.18147946708417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8-4997-B2D1-99D65A73D899}"/>
                </c:ext>
              </c:extLst>
            </c:dLbl>
            <c:dLbl>
              <c:idx val="3"/>
              <c:layout>
                <c:manualLayout>
                  <c:x val="-1.0256557934023827E-3"/>
                  <c:y val="-9.274832585364108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8-4997-B2D1-99D65A73D899}"/>
                </c:ext>
              </c:extLst>
            </c:dLbl>
            <c:dLbl>
              <c:idx val="4"/>
              <c:layout>
                <c:manualLayout>
                  <c:x val="0.19085623824708872"/>
                  <c:y val="-1.26554944753063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8-4997-B2D1-99D65A73D8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Hoja1!$B$5:$B$9</c:f>
              <c:strCache>
                <c:ptCount val="5"/>
                <c:pt idx="0">
                  <c:v>ATENCIÓN JURÍDICA</c:v>
                </c:pt>
                <c:pt idx="1">
                  <c:v>ATENCIÓN PSICOLÓGICA</c:v>
                </c:pt>
                <c:pt idx="2">
                  <c:v>PLÁTICAS DE SENSIBILIZACIÓN </c:v>
                </c:pt>
                <c:pt idx="3">
                  <c:v>TALLERES DE AUTO EMPLEO </c:v>
                </c:pt>
                <c:pt idx="4">
                  <c:v>MASTOGRAFÍAS </c:v>
                </c:pt>
              </c:strCache>
            </c:strRef>
          </c:cat>
          <c:val>
            <c:numRef>
              <c:f>Hoja1!$C$5:$C$9</c:f>
              <c:numCache>
                <c:formatCode>General</c:formatCode>
                <c:ptCount val="5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C8-4997-B2D1-99D65A73D89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/>
              <a:t>TIPOS DE PROCESOS MES DE AGOSTO  DE 2025</a:t>
            </a:r>
          </a:p>
        </c:rich>
      </c:tx>
      <c:layout>
        <c:manualLayout>
          <c:xMode val="edge"/>
          <c:yMode val="edge"/>
          <c:x val="9.6052985812476926E-2"/>
          <c:y val="4.9490864001712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Hoja1!$B$140:$B$143</c:f>
              <c:strCache>
                <c:ptCount val="4"/>
                <c:pt idx="0">
                  <c:v>AMENAZAS </c:v>
                </c:pt>
                <c:pt idx="1">
                  <c:v>ALIMENTOS, GUARDA Y CUSTODIA</c:v>
                </c:pt>
                <c:pt idx="2">
                  <c:v>DIVORCIO </c:v>
                </c:pt>
                <c:pt idx="3">
                  <c:v>DERIVACIÓN A JUEZ CONCILIADOR</c:v>
                </c:pt>
              </c:strCache>
            </c:strRef>
          </c:cat>
          <c:val>
            <c:numRef>
              <c:f>Hoja1!$C$140:$C$143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5-4E19-A9E6-491559ED7C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50677288"/>
        <c:axId val="350685912"/>
      </c:barChart>
      <c:catAx>
        <c:axId val="35067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85912"/>
        <c:crosses val="autoZero"/>
        <c:auto val="1"/>
        <c:lblAlgn val="ctr"/>
        <c:lblOffset val="100"/>
        <c:noMultiLvlLbl val="0"/>
      </c:catAx>
      <c:valAx>
        <c:axId val="350685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067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TALLERES DE AUTOEMPLEO POR TIPO</a:t>
            </a:r>
            <a:r>
              <a:rPr lang="en-US" baseline="0"/>
              <a:t> DE TALLER</a:t>
            </a:r>
            <a:r>
              <a:rPr lang="en-US"/>
              <a:t>. AGOSTO DE 2025</a:t>
            </a:r>
          </a:p>
        </c:rich>
      </c:tx>
      <c:layout>
        <c:manualLayout>
          <c:xMode val="edge"/>
          <c:yMode val="edge"/>
          <c:x val="0.13101681294363091"/>
          <c:y val="3.0478359021714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Hoja1!$B$113:$B$114</c:f>
              <c:strCache>
                <c:ptCount val="2"/>
                <c:pt idx="0">
                  <c:v>  "SERVILLETA ALEMANA"</c:v>
                </c:pt>
                <c:pt idx="1">
                  <c:v>"CHOCOLATERÍA"</c:v>
                </c:pt>
              </c:strCache>
            </c:strRef>
          </c:cat>
          <c:val>
            <c:numRef>
              <c:f>Hoja1!$C$113:$C$114</c:f>
              <c:numCache>
                <c:formatCode>General</c:formatCode>
                <c:ptCount val="2"/>
                <c:pt idx="0">
                  <c:v>15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8616176"/>
        <c:axId val="358620488"/>
      </c:barChart>
      <c:catAx>
        <c:axId val="35861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20488"/>
        <c:crosses val="autoZero"/>
        <c:auto val="1"/>
        <c:lblAlgn val="ctr"/>
        <c:lblOffset val="100"/>
        <c:noMultiLvlLbl val="0"/>
      </c:catAx>
      <c:valAx>
        <c:axId val="35862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1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ACTIVIDADES DE SENSIBILIZACION POR 25</a:t>
            </a:r>
            <a:r>
              <a:rPr lang="en-US" baseline="0"/>
              <a:t> N</a:t>
            </a:r>
            <a:r>
              <a:rPr lang="en-US"/>
              <a:t> DE AGOSTO DE 2025</a:t>
            </a:r>
          </a:p>
        </c:rich>
      </c:tx>
      <c:layout>
        <c:manualLayout>
          <c:xMode val="edge"/>
          <c:yMode val="edge"/>
          <c:x val="0.13101681294363091"/>
          <c:y val="3.0478359021714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Hoja1!$C$107:$C$108</c:f>
              <c:strCache>
                <c:ptCount val="2"/>
                <c:pt idx="0">
                  <c:v>MUJERES DEL  CURSO DE AUTOEMPLEO  "SERVILLETA ALEMANA"</c:v>
                </c:pt>
                <c:pt idx="1">
                  <c:v>MUJERES DEL AUTOEMPLEO "CHOCOLATERÍA"</c:v>
                </c:pt>
              </c:strCache>
            </c:strRef>
          </c:cat>
          <c:val>
            <c:numRef>
              <c:f>Hoja1!$D$107:$D$108</c:f>
              <c:numCache>
                <c:formatCode>General</c:formatCode>
                <c:ptCount val="2"/>
                <c:pt idx="0">
                  <c:v>15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0678856"/>
        <c:axId val="350685520"/>
      </c:barChart>
      <c:catAx>
        <c:axId val="35067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85520"/>
        <c:crosses val="autoZero"/>
        <c:auto val="1"/>
        <c:lblAlgn val="ctr"/>
        <c:lblOffset val="100"/>
        <c:noMultiLvlLbl val="0"/>
      </c:catAx>
      <c:valAx>
        <c:axId val="35068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78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</a:t>
            </a:r>
            <a:r>
              <a:rPr lang="es-MX" baseline="0"/>
              <a:t>NCIÓN  USUARIAS EN EL MES DE SEPTIEMBRE 2025 </a:t>
            </a:r>
            <a:endParaRPr lang="es-MX"/>
          </a:p>
        </c:rich>
      </c:tx>
      <c:layout>
        <c:manualLayout>
          <c:xMode val="edge"/>
          <c:yMode val="edge"/>
          <c:x val="8.0756200655640931E-2"/>
          <c:y val="1.5873015873015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63C-4933-B3AC-16A0EF14AB8A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63C-4933-B3AC-16A0EF14AB8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63C-4933-B3AC-16A0EF14AB8A}"/>
              </c:ext>
            </c:extLst>
          </c:dPt>
          <c:dPt>
            <c:idx val="3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63C-4933-B3AC-16A0EF14AB8A}"/>
              </c:ext>
            </c:extLst>
          </c:dPt>
          <c:dPt>
            <c:idx val="4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63C-4933-B3AC-16A0EF14AB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Hoja1!$B$151:$B$155</c:f>
              <c:strCache>
                <c:ptCount val="5"/>
                <c:pt idx="0">
                  <c:v>ATENCIÓN JURÍDICA</c:v>
                </c:pt>
                <c:pt idx="1">
                  <c:v>ATENCIÓN PSICOLÓGICA</c:v>
                </c:pt>
                <c:pt idx="2">
                  <c:v>PLÁTICAS DE SENSIBILIZACIÓN </c:v>
                </c:pt>
                <c:pt idx="3">
                  <c:v>TALLERES DE AUTO EMPLEO </c:v>
                </c:pt>
                <c:pt idx="4">
                  <c:v>MASTOGRAFÍAS </c:v>
                </c:pt>
              </c:strCache>
            </c:strRef>
          </c:cat>
          <c:val>
            <c:numRef>
              <c:f>Hoja1!$C$151:$C$155</c:f>
              <c:numCache>
                <c:formatCode>General</c:formatCode>
                <c:ptCount val="5"/>
                <c:pt idx="0">
                  <c:v>22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63C-4933-B3AC-16A0EF14AB8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ATENCIÓN JURIDICA POR RANGO DE EDAD.</a:t>
            </a:r>
            <a:r>
              <a:rPr lang="en-US" baseline="0"/>
              <a:t> SEPTIEMBRE DE</a:t>
            </a:r>
            <a:r>
              <a:rPr lang="en-US"/>
              <a:t> 2025</a:t>
            </a:r>
          </a:p>
        </c:rich>
      </c:tx>
      <c:layout>
        <c:manualLayout>
          <c:xMode val="edge"/>
          <c:yMode val="edge"/>
          <c:x val="0.13302784135606555"/>
          <c:y val="3.0478477478027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Hoja1!$B$161:$B$165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Hoja1!$C$161:$C$165</c:f>
              <c:numCache>
                <c:formatCode>General</c:formatCode>
                <c:ptCount val="5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565400"/>
        <c:axId val="344572064"/>
      </c:barChart>
      <c:catAx>
        <c:axId val="34456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72064"/>
        <c:crosses val="autoZero"/>
        <c:auto val="1"/>
        <c:lblAlgn val="ctr"/>
        <c:lblOffset val="100"/>
        <c:noMultiLvlLbl val="0"/>
      </c:catAx>
      <c:valAx>
        <c:axId val="34457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6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ATENCIÓN  PSICOLÓGICA POR RANGO DE EDAD EN EL MES  DE SEPTIEMBRE DE 2025.</a:t>
            </a:r>
          </a:p>
        </c:rich>
      </c:tx>
      <c:layout>
        <c:manualLayout>
          <c:xMode val="edge"/>
          <c:yMode val="edge"/>
          <c:x val="0.12256736657917763"/>
          <c:y val="4.0124013483020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3974130305535E-2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Hoja1!$B$173:$B$177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Hoja1!$C$173:$C$177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1-492B-9F9A-A042C2AEB9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44570888"/>
        <c:axId val="344572456"/>
      </c:barChart>
      <c:catAx>
        <c:axId val="344570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72456"/>
        <c:crosses val="autoZero"/>
        <c:auto val="1"/>
        <c:lblAlgn val="ctr"/>
        <c:lblOffset val="100"/>
        <c:noMultiLvlLbl val="0"/>
      </c:catAx>
      <c:valAx>
        <c:axId val="344572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457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NÚMERO DE USUARIAS POR COMUNIDAD DEL MES DE SEPTIEMBRE  DE 2025.</a:t>
            </a:r>
          </a:p>
        </c:rich>
      </c:tx>
      <c:layout>
        <c:manualLayout>
          <c:xMode val="edge"/>
          <c:yMode val="edge"/>
          <c:x val="0.16962537046951467"/>
          <c:y val="5.0155034514410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86641241667995"/>
          <c:y val="0.25167883211678826"/>
          <c:w val="0.79914463730707697"/>
          <c:h val="0.53520815372530983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Hoja1!$C$195:$C$210</c:f>
              <c:strCache>
                <c:ptCount val="16"/>
                <c:pt idx="0">
                  <c:v>LA SABINITA</c:v>
                </c:pt>
                <c:pt idx="1">
                  <c:v>PEDREGOSO</c:v>
                </c:pt>
                <c:pt idx="2">
                  <c:v>DONGOTEAY</c:v>
                </c:pt>
                <c:pt idx="3">
                  <c:v>MAMITHI</c:v>
                </c:pt>
                <c:pt idx="4">
                  <c:v>TLAXCALILLA</c:v>
                </c:pt>
                <c:pt idx="5">
                  <c:v>SAN JOSÉ ATLÁN</c:v>
                </c:pt>
                <c:pt idx="6">
                  <c:v>Bo SAN MATEO</c:v>
                </c:pt>
                <c:pt idx="7">
                  <c:v>Bo EL CALVARIO</c:v>
                </c:pt>
                <c:pt idx="8">
                  <c:v>YONTHÉ</c:v>
                </c:pt>
                <c:pt idx="9">
                  <c:v>TAGUÍ</c:v>
                </c:pt>
                <c:pt idx="10">
                  <c:v>FRACC BENITO JUÁREZ</c:v>
                </c:pt>
                <c:pt idx="11">
                  <c:v>BONDOJITO </c:v>
                </c:pt>
                <c:pt idx="12">
                  <c:v>EL ASTILLERO</c:v>
                </c:pt>
                <c:pt idx="13">
                  <c:v>SABINA GRANDE</c:v>
                </c:pt>
                <c:pt idx="14">
                  <c:v>LA CRUZ</c:v>
                </c:pt>
                <c:pt idx="15">
                  <c:v>ZOTHÉ</c:v>
                </c:pt>
              </c:strCache>
            </c:strRef>
          </c:cat>
          <c:val>
            <c:numRef>
              <c:f>Hoja1!$D$195:$D$210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5-464D-970F-20A97ECA79C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Hoja1!$C$195:$C$210</c:f>
              <c:strCache>
                <c:ptCount val="16"/>
                <c:pt idx="0">
                  <c:v>LA SABINITA</c:v>
                </c:pt>
                <c:pt idx="1">
                  <c:v>PEDREGOSO</c:v>
                </c:pt>
                <c:pt idx="2">
                  <c:v>DONGOTEAY</c:v>
                </c:pt>
                <c:pt idx="3">
                  <c:v>MAMITHI</c:v>
                </c:pt>
                <c:pt idx="4">
                  <c:v>TLAXCALILLA</c:v>
                </c:pt>
                <c:pt idx="5">
                  <c:v>SAN JOSÉ ATLÁN</c:v>
                </c:pt>
                <c:pt idx="6">
                  <c:v>Bo SAN MATEO</c:v>
                </c:pt>
                <c:pt idx="7">
                  <c:v>Bo EL CALVARIO</c:v>
                </c:pt>
                <c:pt idx="8">
                  <c:v>YONTHÉ</c:v>
                </c:pt>
                <c:pt idx="9">
                  <c:v>TAGUÍ</c:v>
                </c:pt>
                <c:pt idx="10">
                  <c:v>FRACC BENITO JUÁREZ</c:v>
                </c:pt>
                <c:pt idx="11">
                  <c:v>BONDOJITO </c:v>
                </c:pt>
                <c:pt idx="12">
                  <c:v>EL ASTILLERO</c:v>
                </c:pt>
                <c:pt idx="13">
                  <c:v>SABINA GRANDE</c:v>
                </c:pt>
                <c:pt idx="14">
                  <c:v>LA CRUZ</c:v>
                </c:pt>
                <c:pt idx="15">
                  <c:v>ZOTHÉ</c:v>
                </c:pt>
              </c:strCache>
            </c:strRef>
          </c:cat>
          <c:val>
            <c:numRef>
              <c:f>Hoja1!$E$195:$E$210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435D-47FD-BB37-F401620D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566968"/>
        <c:axId val="344570496"/>
      </c:barChart>
      <c:catAx>
        <c:axId val="344566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70496"/>
        <c:crosses val="autoZero"/>
        <c:auto val="1"/>
        <c:lblAlgn val="ctr"/>
        <c:lblOffset val="100"/>
        <c:noMultiLvlLbl val="0"/>
      </c:catAx>
      <c:valAx>
        <c:axId val="34457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6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TIPOS DE</a:t>
            </a:r>
            <a:r>
              <a:rPr lang="es-MX" baseline="0"/>
              <a:t> PROCESO SEPTIEMBRE</a:t>
            </a:r>
          </a:p>
          <a:p>
            <a:pPr>
              <a:defRPr/>
            </a:pPr>
            <a:r>
              <a:rPr lang="es-MX" baseline="0"/>
              <a:t> DE 2025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18053527980535283"/>
          <c:w val="0.89859215111923163"/>
          <c:h val="0.719918386114144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Hoja1!$B$228</c:f>
              <c:strCache>
                <c:ptCount val="1"/>
                <c:pt idx="0">
                  <c:v>ALIMENTOS </c:v>
                </c:pt>
              </c:strCache>
            </c:strRef>
          </c:cat>
          <c:val>
            <c:numRef>
              <c:f>Hoja1!$C$228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6-4412-BE27-6215B213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057672"/>
        <c:axId val="349058456"/>
      </c:barChart>
      <c:catAx>
        <c:axId val="34905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058456"/>
        <c:crosses val="autoZero"/>
        <c:auto val="1"/>
        <c:lblAlgn val="ctr"/>
        <c:lblOffset val="100"/>
        <c:noMultiLvlLbl val="0"/>
      </c:catAx>
      <c:valAx>
        <c:axId val="34905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057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TALLERES DE AUTOEMPLEO POR RANGO DE EDAD.</a:t>
            </a:r>
            <a:r>
              <a:rPr lang="en-US" baseline="0"/>
              <a:t> SEPTIEMBRE DE</a:t>
            </a:r>
            <a:r>
              <a:rPr lang="en-US"/>
              <a:t> 2025</a:t>
            </a:r>
          </a:p>
        </c:rich>
      </c:tx>
      <c:layout>
        <c:manualLayout>
          <c:xMode val="edge"/>
          <c:yMode val="edge"/>
          <c:x val="0.13302784135606555"/>
          <c:y val="3.0478477478027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Hoja1!$B$182:$B$186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Hoja1!$C$182:$C$186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675328"/>
        <c:axId val="350671408"/>
      </c:barChart>
      <c:catAx>
        <c:axId val="3506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71408"/>
        <c:crosses val="autoZero"/>
        <c:auto val="1"/>
        <c:lblAlgn val="ctr"/>
        <c:lblOffset val="100"/>
        <c:noMultiLvlLbl val="0"/>
      </c:catAx>
      <c:valAx>
        <c:axId val="35067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7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TALLERES DE AUTOEMPLEO POR TALLER. SEPTIEMBRE DE 2025</a:t>
            </a:r>
          </a:p>
        </c:rich>
      </c:tx>
      <c:layout>
        <c:manualLayout>
          <c:xMode val="edge"/>
          <c:yMode val="edge"/>
          <c:x val="0.13302784135606555"/>
          <c:y val="3.0478477478027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Hoja1!$B$235:$B$236</c:f>
              <c:strCache>
                <c:ptCount val="2"/>
                <c:pt idx="0">
                  <c:v>  "SERVILLETA ALEMANA"</c:v>
                </c:pt>
                <c:pt idx="1">
                  <c:v>"CHOCOLATERÍA"</c:v>
                </c:pt>
              </c:strCache>
            </c:strRef>
          </c:cat>
          <c:val>
            <c:numRef>
              <c:f>Hoja1!$C$235:$C$236</c:f>
              <c:numCache>
                <c:formatCode>General</c:formatCode>
                <c:ptCount val="2"/>
                <c:pt idx="0">
                  <c:v>15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50684736"/>
        <c:axId val="350681992"/>
      </c:barChart>
      <c:catAx>
        <c:axId val="3506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81992"/>
        <c:crosses val="autoZero"/>
        <c:auto val="1"/>
        <c:lblAlgn val="ctr"/>
        <c:lblOffset val="100"/>
        <c:noMultiLvlLbl val="0"/>
      </c:catAx>
      <c:valAx>
        <c:axId val="3506819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068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JURÍDICA.</a:t>
            </a:r>
            <a:r>
              <a:rPr lang="es-MX" baseline="0"/>
              <a:t>  BRINDADA EN EL MES DE </a:t>
            </a:r>
          </a:p>
          <a:p>
            <a:pPr>
              <a:defRPr/>
            </a:pPr>
            <a:r>
              <a:rPr lang="es-MX" baseline="0"/>
              <a:t>JULIO DE 2025 POR RANGO DE EDAD.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979007157784034E-2"/>
          <c:y val="0.23838864543500712"/>
          <c:w val="0.91417585755148478"/>
          <c:h val="0.6886274191379280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Hoja1!$B$14:$B$18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Hoja1!$C$14:$C$18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6-417A-AD69-AACBB8860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1784"/>
        <c:axId val="344397424"/>
      </c:lineChart>
      <c:catAx>
        <c:axId val="27024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7424"/>
        <c:crosses val="autoZero"/>
        <c:auto val="1"/>
        <c:lblAlgn val="ctr"/>
        <c:lblOffset val="100"/>
        <c:noMultiLvlLbl val="0"/>
      </c:catAx>
      <c:valAx>
        <c:axId val="34439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241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PLATICAS DE SENSIBILIZACIÓN</a:t>
            </a:r>
            <a:r>
              <a:rPr lang="en-US" baseline="0"/>
              <a:t>, SEPTIEMBRE DE 2025</a:t>
            </a:r>
            <a:endParaRPr lang="en-US"/>
          </a:p>
        </c:rich>
      </c:tx>
      <c:layout>
        <c:manualLayout>
          <c:xMode val="edge"/>
          <c:yMode val="edge"/>
          <c:x val="0.13302784135606555"/>
          <c:y val="3.0478477478027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Hoja1!$C$222:$C$223</c:f>
              <c:strCache>
                <c:ptCount val="2"/>
                <c:pt idx="0">
                  <c:v>MUJERES DE LA  COMUNIDAD DE LA ESCONDIDA</c:v>
                </c:pt>
                <c:pt idx="1">
                  <c:v>MUJERES DE LA COMUNIDAD DE XAJAY</c:v>
                </c:pt>
              </c:strCache>
            </c:strRef>
          </c:cat>
          <c:val>
            <c:numRef>
              <c:f>Hoja1!$D$222:$D$223</c:f>
              <c:numCache>
                <c:formatCode>General</c:formatCode>
                <c:ptCount val="2"/>
                <c:pt idx="0">
                  <c:v>12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057280"/>
        <c:axId val="349058848"/>
      </c:barChart>
      <c:catAx>
        <c:axId val="3490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058848"/>
        <c:crosses val="autoZero"/>
        <c:auto val="1"/>
        <c:lblAlgn val="ctr"/>
        <c:lblOffset val="100"/>
        <c:noMultiLvlLbl val="0"/>
      </c:catAx>
      <c:valAx>
        <c:axId val="3490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05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 PSICOLÓGICA BRINDADA</a:t>
            </a:r>
            <a:r>
              <a:rPr lang="es-MX" baseline="0"/>
              <a:t> EN EL MES DE JULIO DE 2025 POR RANGOS DE EDAD.</a:t>
            </a:r>
          </a:p>
        </c:rich>
      </c:tx>
      <c:layout>
        <c:manualLayout>
          <c:xMode val="edge"/>
          <c:yMode val="edge"/>
          <c:x val="0.1207215504311961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896810995877"/>
          <c:y val="0.24578772340105989"/>
          <c:w val="0.89081031890041229"/>
          <c:h val="0.56301727909011379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Hoja1!$B$41:$B$45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Hoja1!$C$41:$C$45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E-41F7-89E3-0BCE4AD5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99776"/>
        <c:axId val="344400168"/>
      </c:lineChart>
      <c:catAx>
        <c:axId val="34439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400168"/>
        <c:crosses val="autoZero"/>
        <c:auto val="1"/>
        <c:lblAlgn val="ctr"/>
        <c:lblOffset val="100"/>
        <c:noMultiLvlLbl val="0"/>
      </c:catAx>
      <c:valAx>
        <c:axId val="34440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USUARIAS QUE ACCEDIERON A LOS SERVICIOS JURIDICOS DE IMPM, JULIO DE  2025 POR COMUNIDADES.</a:t>
            </a:r>
          </a:p>
        </c:rich>
      </c:tx>
      <c:layout>
        <c:manualLayout>
          <c:xMode val="edge"/>
          <c:yMode val="edge"/>
          <c:x val="0.13616051622760605"/>
          <c:y val="3.8800631719750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Hoja1!$B$22:$B$35</c:f>
              <c:strCache>
                <c:ptCount val="14"/>
                <c:pt idx="0">
                  <c:v>LA SABINITA</c:v>
                </c:pt>
                <c:pt idx="1">
                  <c:v>Bo. ABUNDIO MARTÍNEZ</c:v>
                </c:pt>
                <c:pt idx="2">
                  <c:v>LLANO LARGO </c:v>
                </c:pt>
                <c:pt idx="3">
                  <c:v>Bo. EL  CALVARIO</c:v>
                </c:pt>
                <c:pt idx="4">
                  <c:v>SANTA BÁRBARA</c:v>
                </c:pt>
                <c:pt idx="5">
                  <c:v>SAN JOSÉ ATLÁN</c:v>
                </c:pt>
                <c:pt idx="6">
                  <c:v>LA ESTACIÓN</c:v>
                </c:pt>
                <c:pt idx="7">
                  <c:v>TLAXCALILLA</c:v>
                </c:pt>
                <c:pt idx="8">
                  <c:v>DANDHÓ </c:v>
                </c:pt>
                <c:pt idx="9">
                  <c:v>EL  ASTILLERO </c:v>
                </c:pt>
                <c:pt idx="10">
                  <c:v>BONDOJITO </c:v>
                </c:pt>
                <c:pt idx="11">
                  <c:v>PEDREGOSO</c:v>
                </c:pt>
                <c:pt idx="12">
                  <c:v>ZOTHÉ</c:v>
                </c:pt>
                <c:pt idx="13">
                  <c:v>Bo. SAN MATEO </c:v>
                </c:pt>
              </c:strCache>
            </c:strRef>
          </c:cat>
          <c:val>
            <c:numRef>
              <c:f>Hoja1!$C$22:$C$35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4-4A3D-B536-AEAF0C172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4399384"/>
        <c:axId val="344397816"/>
      </c:barChart>
      <c:catAx>
        <c:axId val="34439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7816"/>
        <c:crosses val="autoZero"/>
        <c:auto val="1"/>
        <c:lblAlgn val="ctr"/>
        <c:lblOffset val="100"/>
        <c:noMultiLvlLbl val="0"/>
      </c:catAx>
      <c:valAx>
        <c:axId val="34439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/>
              <a:t>TIPOS DE PROCESOS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2537182852144"/>
          <c:y val="0.19486111111111112"/>
          <c:w val="0.8964746281714786"/>
          <c:h val="0.772114683581219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Hoja1!$B$58:$B$60</c:f>
              <c:strCache>
                <c:ptCount val="3"/>
                <c:pt idx="0">
                  <c:v>VIOLENCIA  FAMILIAR</c:v>
                </c:pt>
                <c:pt idx="1">
                  <c:v>ALIMENTOS, GUARDA Y CUSTODIA</c:v>
                </c:pt>
                <c:pt idx="2">
                  <c:v>DERIVACIÓN</c:v>
                </c:pt>
              </c:strCache>
            </c:strRef>
          </c:cat>
          <c:val>
            <c:numRef>
              <c:f>Hoja1!$C$58:$C$60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D-4CBF-B900-15EF5121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344395072"/>
        <c:axId val="344398208"/>
      </c:barChart>
      <c:catAx>
        <c:axId val="34439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8208"/>
        <c:crosses val="autoZero"/>
        <c:auto val="1"/>
        <c:lblAlgn val="ctr"/>
        <c:lblOffset val="100"/>
        <c:noMultiLvlLbl val="0"/>
      </c:catAx>
      <c:valAx>
        <c:axId val="34439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50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PROPORCIONADOS EN EL MES AGOSTO DE 2025.</a:t>
            </a:r>
          </a:p>
        </c:rich>
      </c:tx>
      <c:layout>
        <c:manualLayout>
          <c:xMode val="edge"/>
          <c:yMode val="edge"/>
          <c:x val="0.19293809351485586"/>
          <c:y val="3.2244164091408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5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1D-461C-B863-884F2761CE4C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1D-461C-B863-884F2761CE4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1D-461C-B863-884F2761CE4C}"/>
              </c:ext>
            </c:extLst>
          </c:dPt>
          <c:dPt>
            <c:idx val="3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1D-461C-B863-884F2761CE4C}"/>
              </c:ext>
            </c:extLst>
          </c:dPt>
          <c:dPt>
            <c:idx val="4"/>
            <c:bubble3D val="0"/>
            <c:spPr>
              <a:solidFill>
                <a:schemeClr val="accent4">
                  <a:tint val="5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81D-461C-B863-884F2761CE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Hoja1!$B$69:$B$73</c:f>
              <c:strCache>
                <c:ptCount val="5"/>
                <c:pt idx="0">
                  <c:v>ATENCIÓN JURÍDICA</c:v>
                </c:pt>
                <c:pt idx="1">
                  <c:v>ATENCIÓN PSICOLÓGICA</c:v>
                </c:pt>
                <c:pt idx="2">
                  <c:v>PLÁTICAS DE SENSIBILIZACIÓN </c:v>
                </c:pt>
                <c:pt idx="3">
                  <c:v>TALLERES DE AUTO EMPLEO </c:v>
                </c:pt>
                <c:pt idx="4">
                  <c:v>MASTOGRAFÍAS </c:v>
                </c:pt>
              </c:strCache>
            </c:strRef>
          </c:cat>
          <c:val>
            <c:numRef>
              <c:f>Hoja1!$C$69:$C$73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1D-461C-B863-884F2761CE4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 PSICOLÓGICA. POR RANGO DE EDAD EN EL MES DE</a:t>
            </a:r>
            <a:r>
              <a:rPr lang="es-MX" baseline="0"/>
              <a:t> SEPTIEMBRE</a:t>
            </a:r>
            <a:r>
              <a:rPr lang="es-MX"/>
              <a:t> DE 2025.</a:t>
            </a:r>
          </a:p>
        </c:rich>
      </c:tx>
      <c:layout>
        <c:manualLayout>
          <c:xMode val="edge"/>
          <c:yMode val="edge"/>
          <c:x val="0.17320044296788484"/>
          <c:y val="5.1669253022204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59911406423031"/>
          <c:y val="0.27398164645477707"/>
          <c:w val="0.79149020434945627"/>
          <c:h val="0.642137649460484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Hoja1!$B$86:$B$90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Hoja1!$C$86:$C$90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F-45BB-A3F5-DBF4DCC5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44396640"/>
        <c:axId val="344395856"/>
      </c:barChart>
      <c:catAx>
        <c:axId val="34439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5856"/>
        <c:crosses val="autoZero"/>
        <c:auto val="1"/>
        <c:lblAlgn val="ctr"/>
        <c:lblOffset val="100"/>
        <c:noMultiLvlLbl val="0"/>
      </c:catAx>
      <c:valAx>
        <c:axId val="344395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39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ATENCIÓN JURIDICA POR RANGO DE EDAD. AGOSTO DE 2025</a:t>
            </a:r>
          </a:p>
        </c:rich>
      </c:tx>
      <c:layout>
        <c:manualLayout>
          <c:xMode val="edge"/>
          <c:yMode val="edge"/>
          <c:x val="0.13302784135606555"/>
          <c:y val="3.0478477478027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Hoja1!$B$77:$B$81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Hoja1!$C$77:$C$81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346572024"/>
        <c:axId val="346571240"/>
      </c:barChart>
      <c:catAx>
        <c:axId val="346572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571240"/>
        <c:crosses val="autoZero"/>
        <c:auto val="1"/>
        <c:lblAlgn val="ctr"/>
        <c:lblOffset val="100"/>
        <c:noMultiLvlLbl val="0"/>
      </c:catAx>
      <c:valAx>
        <c:axId val="346571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57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TALLERES DE AUTOEMPLEO POR RANGO DE EDAD. AGOSTO DE 2025</a:t>
            </a:r>
          </a:p>
        </c:rich>
      </c:tx>
      <c:layout>
        <c:manualLayout>
          <c:xMode val="edge"/>
          <c:yMode val="edge"/>
          <c:x val="0.13101681294363091"/>
          <c:y val="3.0478359021714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0784888076836"/>
          <c:y val="0.25167883211678826"/>
          <c:w val="0.89859215111923163"/>
          <c:h val="0.5352081537253098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Hoja1!$B$95:$B$99</c:f>
              <c:strCache>
                <c:ptCount val="5"/>
                <c:pt idx="0">
                  <c:v>16-30 AÑOS</c:v>
                </c:pt>
                <c:pt idx="1">
                  <c:v>31-40 AÑOS</c:v>
                </c:pt>
                <c:pt idx="2">
                  <c:v>41-50 AÑOS</c:v>
                </c:pt>
                <c:pt idx="3">
                  <c:v>51-60 AÑOS</c:v>
                </c:pt>
                <c:pt idx="4">
                  <c:v>61-74 AÑOS</c:v>
                </c:pt>
              </c:strCache>
            </c:strRef>
          </c:cat>
          <c:val>
            <c:numRef>
              <c:f>Hoja1!$C$95:$C$99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189-88AA-AC999F45C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0673368"/>
        <c:axId val="350676112"/>
      </c:barChart>
      <c:catAx>
        <c:axId val="35067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76112"/>
        <c:crosses val="autoZero"/>
        <c:auto val="1"/>
        <c:lblAlgn val="ctr"/>
        <c:lblOffset val="100"/>
        <c:noMultiLvlLbl val="0"/>
      </c:catAx>
      <c:valAx>
        <c:axId val="35067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67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9524</xdr:rowOff>
    </xdr:from>
    <xdr:to>
      <xdr:col>13</xdr:col>
      <xdr:colOff>438150</xdr:colOff>
      <xdr:row>25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D9B66B0C-ECB6-4A2B-BA30-ACB63BBBA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104774</xdr:colOff>
      <xdr:row>27</xdr:row>
      <xdr:rowOff>114299</xdr:rowOff>
    </xdr:from>
    <xdr:to>
      <xdr:col>14</xdr:col>
      <xdr:colOff>9525</xdr:colOff>
      <xdr:row>46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F0E5988E-A310-4C21-AA4E-9F23CB166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47</xdr:row>
      <xdr:rowOff>85725</xdr:rowOff>
    </xdr:from>
    <xdr:to>
      <xdr:col>14</xdr:col>
      <xdr:colOff>9525</xdr:colOff>
      <xdr:row>68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  <a:ext uri="{147F2762-F138-4A5C-976F-8EAC2B608ADB}">
              <a16:predDERef xmlns:a16="http://schemas.microsoft.com/office/drawing/2014/main" pred="{9D5DE31B-4D33-45E4-AF98-4E467329A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552449</xdr:colOff>
      <xdr:row>84</xdr:row>
      <xdr:rowOff>180974</xdr:rowOff>
    </xdr:from>
    <xdr:to>
      <xdr:col>14</xdr:col>
      <xdr:colOff>76200</xdr:colOff>
      <xdr:row>108</xdr:row>
      <xdr:rowOff>57149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  <a:ext uri="{147F2762-F138-4A5C-976F-8EAC2B608ADB}">
              <a16:predDERef xmlns:a16="http://schemas.microsoft.com/office/drawing/2014/main" pred="{760F6792-FDA5-46B6-B725-28F79BB57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152400</xdr:colOff>
      <xdr:row>112</xdr:row>
      <xdr:rowOff>114299</xdr:rowOff>
    </xdr:from>
    <xdr:to>
      <xdr:col>14</xdr:col>
      <xdr:colOff>323850</xdr:colOff>
      <xdr:row>144</xdr:row>
      <xdr:rowOff>47624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1</xdr:row>
      <xdr:rowOff>57149</xdr:rowOff>
    </xdr:from>
    <xdr:to>
      <xdr:col>15</xdr:col>
      <xdr:colOff>161924</xdr:colOff>
      <xdr:row>27</xdr:row>
      <xdr:rowOff>28575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  <a:ext uri="{147F2762-F138-4A5C-976F-8EAC2B608ADB}">
              <a16:predDERef xmlns:a16="http://schemas.microsoft.com/office/drawing/2014/main" pred="{D9B66B0C-ECB6-4A2B-BA30-ACB63BBBA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561974</xdr:colOff>
      <xdr:row>52</xdr:row>
      <xdr:rowOff>85725</xdr:rowOff>
    </xdr:from>
    <xdr:to>
      <xdr:col>13</xdr:col>
      <xdr:colOff>676274</xdr:colOff>
      <xdr:row>67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  <a:ext uri="{147F2762-F138-4A5C-976F-8EAC2B608ADB}">
              <a16:predDERef xmlns:a16="http://schemas.microsoft.com/office/drawing/2014/main" pred="{F9CEFCDB-DA3C-4573-81A9-4ADD28D2B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</xdr:row>
      <xdr:rowOff>142875</xdr:rowOff>
    </xdr:from>
    <xdr:to>
      <xdr:col>15</xdr:col>
      <xdr:colOff>142875</xdr:colOff>
      <xdr:row>49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333375</xdr:colOff>
      <xdr:row>69</xdr:row>
      <xdr:rowOff>123825</xdr:rowOff>
    </xdr:from>
    <xdr:to>
      <xdr:col>13</xdr:col>
      <xdr:colOff>390525</xdr:colOff>
      <xdr:row>89</xdr:row>
      <xdr:rowOff>47626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95</xdr:row>
      <xdr:rowOff>142875</xdr:rowOff>
    </xdr:from>
    <xdr:to>
      <xdr:col>13</xdr:col>
      <xdr:colOff>57150</xdr:colOff>
      <xdr:row>117</xdr:row>
      <xdr:rowOff>133350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638175</xdr:colOff>
      <xdr:row>121</xdr:row>
      <xdr:rowOff>28575</xdr:rowOff>
    </xdr:from>
    <xdr:to>
      <xdr:col>13</xdr:col>
      <xdr:colOff>0</xdr:colOff>
      <xdr:row>140</xdr:row>
      <xdr:rowOff>133351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66676</xdr:colOff>
      <xdr:row>145</xdr:row>
      <xdr:rowOff>152400</xdr:rowOff>
    </xdr:from>
    <xdr:to>
      <xdr:col>12</xdr:col>
      <xdr:colOff>647701</xdr:colOff>
      <xdr:row>165</xdr:row>
      <xdr:rowOff>142877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1</xdr:row>
      <xdr:rowOff>66675</xdr:rowOff>
    </xdr:from>
    <xdr:to>
      <xdr:col>10</xdr:col>
      <xdr:colOff>628649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  <a:ext uri="{147F2762-F138-4A5C-976F-8EAC2B608ADB}">
              <a16:predDERef xmlns:a16="http://schemas.microsoft.com/office/drawing/2014/main" pred="{9D65A19B-0BCD-45FA-AF18-796038480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504824</xdr:colOff>
      <xdr:row>25</xdr:row>
      <xdr:rowOff>66674</xdr:rowOff>
    </xdr:from>
    <xdr:to>
      <xdr:col>10</xdr:col>
      <xdr:colOff>561974</xdr:colOff>
      <xdr:row>44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542925</xdr:colOff>
      <xdr:row>47</xdr:row>
      <xdr:rowOff>95250</xdr:rowOff>
    </xdr:from>
    <xdr:to>
      <xdr:col>10</xdr:col>
      <xdr:colOff>495300</xdr:colOff>
      <xdr:row>62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  <a:ext uri="{147F2762-F138-4A5C-976F-8EAC2B608ADB}">
              <a16:predDERef xmlns:a16="http://schemas.microsoft.com/office/drawing/2014/main" pred="{BAF5FC68-CDB3-466C-8C75-F81F8F5B0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65</xdr:row>
      <xdr:rowOff>123825</xdr:rowOff>
    </xdr:from>
    <xdr:to>
      <xdr:col>10</xdr:col>
      <xdr:colOff>638175</xdr:colOff>
      <xdr:row>88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  <a:ext uri="{147F2762-F138-4A5C-976F-8EAC2B608ADB}">
              <a16:predDERef xmlns:a16="http://schemas.microsoft.com/office/drawing/2014/main" pred="{108F9D0E-0350-4519-996E-AEE7E54C1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94</xdr:row>
      <xdr:rowOff>114300</xdr:rowOff>
    </xdr:from>
    <xdr:to>
      <xdr:col>9</xdr:col>
      <xdr:colOff>381000</xdr:colOff>
      <xdr:row>111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676275</xdr:colOff>
      <xdr:row>115</xdr:row>
      <xdr:rowOff>0</xdr:rowOff>
    </xdr:from>
    <xdr:to>
      <xdr:col>10</xdr:col>
      <xdr:colOff>200025</xdr:colOff>
      <xdr:row>134</xdr:row>
      <xdr:rowOff>104776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428625</xdr:colOff>
      <xdr:row>137</xdr:row>
      <xdr:rowOff>161925</xdr:rowOff>
    </xdr:from>
    <xdr:to>
      <xdr:col>10</xdr:col>
      <xdr:colOff>647700</xdr:colOff>
      <xdr:row>157</xdr:row>
      <xdr:rowOff>85726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163</xdr:row>
      <xdr:rowOff>0</xdr:rowOff>
    </xdr:from>
    <xdr:to>
      <xdr:col>11</xdr:col>
      <xdr:colOff>219075</xdr:colOff>
      <xdr:row>182</xdr:row>
      <xdr:rowOff>104776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  <a:ext uri="{147F2762-F138-4A5C-976F-8EAC2B608ADB}">
              <a16:predDERef xmlns:a16="http://schemas.microsoft.com/office/drawing/2014/main" pred="{7C3D84A7-501E-4C1E-8A92-6E2A4F78D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4:C10" totalsRowShown="0" headerRowDxfId="60" dataDxfId="59">
  <autoFilter ref="B4:C10" xr:uid="{00000000-0009-0000-0100-000001000000}"/>
  <tableColumns count="2">
    <tableColumn id="1" xr3:uid="{00000000-0010-0000-0000-000001000000}" name="SERVICIO PROPORCIONADO " dataDxfId="58"/>
    <tableColumn id="2" xr3:uid="{00000000-0010-0000-0000-000002000000}" name="CANTIDAD" dataDxfId="57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4" displayName="Tabla14" ref="B121:C135" totalsRowShown="0" dataDxfId="26">
  <autoFilter ref="B121:C135" xr:uid="{00000000-0009-0000-0100-00000A000000}"/>
  <tableColumns count="2">
    <tableColumn id="1" xr3:uid="{00000000-0010-0000-0900-000001000000}" name="COMUNIDADES " dataDxfId="25"/>
    <tableColumn id="2" xr3:uid="{00000000-0010-0000-0900-000002000000}" name="NÚMERO DE USUARIAS" dataDxfId="24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7" displayName="Tabla7" ref="B138:C143" totalsRowShown="0" headerRowDxfId="23" dataDxfId="22">
  <autoFilter ref="B138:C143" xr:uid="{00000000-0009-0000-0100-00000B000000}"/>
  <tableColumns count="2">
    <tableColumn id="1" xr3:uid="{00000000-0010-0000-0A00-000001000000}" name="TIPOS DE PROCESOS " dataDxfId="21"/>
    <tableColumn id="2" xr3:uid="{00000000-0010-0000-0A00-000002000000}" name="CANTIDAD" dataDxfId="20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24" displayName="Tabla1224" ref="B94:C100" totalsRowShown="0" headerRowDxfId="19" dataDxfId="18">
  <autoFilter ref="B94:C100" xr:uid="{00000000-0009-0000-0100-00000C000000}"/>
  <tableColumns count="2">
    <tableColumn id="1" xr3:uid="{00000000-0010-0000-0B00-000001000000}" name="RANGOS DE EDAD " dataDxfId="17"/>
    <tableColumn id="2" xr3:uid="{00000000-0010-0000-0B00-000002000000}" name="CANTIDAD" dataDxfId="16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5" displayName="Tabla25" ref="B112:C115" totalsRowShown="0">
  <autoFilter ref="B112:C115" xr:uid="{00000000-0009-0000-0100-00000D000000}"/>
  <tableColumns count="2">
    <tableColumn id="1" xr3:uid="{00000000-0010-0000-0C00-000001000000}" name="NOMBRE DE TALLER" dataDxfId="15"/>
    <tableColumn id="2" xr3:uid="{00000000-0010-0000-0C00-000002000000}" name="CANTIDAD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15" displayName="Tabla15" ref="B150:C156" totalsRowShown="0" headerRowDxfId="14" dataDxfId="13">
  <autoFilter ref="B150:C156" xr:uid="{00000000-0009-0000-0100-00000E000000}"/>
  <tableColumns count="2">
    <tableColumn id="1" xr3:uid="{00000000-0010-0000-0D00-000001000000}" name="SERVICIO PROPORCIONADO " dataDxfId="12"/>
    <tableColumn id="2" xr3:uid="{00000000-0010-0000-0D00-000002000000}" name="CANTIDAD " dataDxfId="11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16" displayName="Tabla16" ref="B160:C166" totalsRowShown="0" dataDxfId="10">
  <autoFilter ref="B160:C166" xr:uid="{00000000-0009-0000-0100-00000F000000}"/>
  <tableColumns count="2">
    <tableColumn id="1" xr3:uid="{00000000-0010-0000-0E00-000001000000}" name="RANGOS DE  EDAD" dataDxfId="9"/>
    <tableColumn id="2" xr3:uid="{00000000-0010-0000-0E00-000002000000}" name="CANTIDAD " dataDxfId="8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17" displayName="Tabla17" ref="B172:C178" totalsRowShown="0">
  <autoFilter ref="B172:C178" xr:uid="{00000000-0009-0000-0100-000010000000}"/>
  <tableColumns count="2">
    <tableColumn id="1" xr3:uid="{00000000-0010-0000-0F00-000001000000}" name="RANGOS DE EDAD "/>
    <tableColumn id="2" xr3:uid="{00000000-0010-0000-0F00-000002000000}" name="CANTIDAD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122427" displayName="Tabla122427" ref="B181:C187" totalsRowShown="0" headerRowDxfId="7" dataDxfId="6">
  <autoFilter ref="B181:C187" xr:uid="{00000000-0009-0000-0100-000011000000}"/>
  <tableColumns count="2">
    <tableColumn id="1" xr3:uid="{00000000-0010-0000-1000-000001000000}" name="RANGOS DE EDAD " dataDxfId="5"/>
    <tableColumn id="2" xr3:uid="{00000000-0010-0000-1000-000002000000}" name="CANTIDAD" dataDxfId="4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18" displayName="Tabla18" ref="C194:D211" totalsRowShown="0" dataDxfId="3">
  <autoFilter ref="C194:D211" xr:uid="{00000000-0009-0000-0100-000012000000}"/>
  <tableColumns count="2">
    <tableColumn id="1" xr3:uid="{00000000-0010-0000-1100-000001000000}" name="COMUNIDADES " dataDxfId="2"/>
    <tableColumn id="2" xr3:uid="{00000000-0010-0000-1100-000002000000}" name="NÚMERO DE USUARIAS" dataDxfId="1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19" displayName="Tabla19" ref="B221:D224" totalsRowShown="0">
  <autoFilter ref="B221:D224" xr:uid="{00000000-0009-0000-0100-000013000000}"/>
  <tableColumns count="3">
    <tableColumn id="1" xr3:uid="{00000000-0010-0000-1200-000001000000}" name="TEMA"/>
    <tableColumn id="2" xr3:uid="{00000000-0010-0000-1200-000002000000}" name="DEPENDENCIA/INSTITUCION A LA QUE PERTENECE"/>
    <tableColumn id="3" xr3:uid="{00000000-0010-0000-1200-000003000000}" name="CANTIDAD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3" displayName="Tabla3" ref="B13:C19" totalsRowShown="0" headerRowDxfId="56" dataDxfId="55">
  <autoFilter ref="B13:C19" xr:uid="{00000000-0009-0000-0100-000002000000}"/>
  <tableColumns count="2">
    <tableColumn id="1" xr3:uid="{00000000-0010-0000-0100-000001000000}" name="RANGOS DE  EDAD" dataDxfId="54"/>
    <tableColumn id="2" xr3:uid="{00000000-0010-0000-0100-000002000000}" name="CANTIDAD " dataDxfId="53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20" displayName="Tabla20" ref="B227:C229" totalsRowShown="0">
  <autoFilter ref="B227:C229" xr:uid="{00000000-0009-0000-0100-000014000000}"/>
  <tableColumns count="2">
    <tableColumn id="1" xr3:uid="{00000000-0010-0000-1300-000001000000}" name="TIPO DE PROCESOS"/>
    <tableColumn id="2" xr3:uid="{00000000-0010-0000-1300-000002000000}" name="CANTIDAD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2528" displayName="Tabla2528" ref="B234:C237" totalsRowShown="0">
  <autoFilter ref="B234:C237" xr:uid="{00000000-0009-0000-0100-000015000000}"/>
  <tableColumns count="2">
    <tableColumn id="1" xr3:uid="{00000000-0010-0000-1400-000001000000}" name="NOMBRE DE TALLER" dataDxfId="0"/>
    <tableColumn id="2" xr3:uid="{00000000-0010-0000-1400-000002000000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4" displayName="Tabla4" ref="B21:C36" totalsRowShown="0" dataDxfId="52">
  <autoFilter ref="B21:C36" xr:uid="{00000000-0009-0000-0100-000003000000}"/>
  <tableColumns count="2">
    <tableColumn id="1" xr3:uid="{00000000-0010-0000-0200-000001000000}" name="COMUNIDADES " dataDxfId="51"/>
    <tableColumn id="2" xr3:uid="{00000000-0010-0000-0200-000002000000}" name="NÚMERO DE USUARIAS" dataDxfId="5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5" displayName="Tabla5" ref="B40:C46" totalsRowShown="0" headerRowDxfId="49" dataDxfId="48">
  <autoFilter ref="B40:C46" xr:uid="{00000000-0009-0000-0100-000004000000}"/>
  <tableColumns count="2">
    <tableColumn id="1" xr3:uid="{00000000-0010-0000-0300-000001000000}" name="RANGOS DE EDAD " dataDxfId="47"/>
    <tableColumn id="2" xr3:uid="{00000000-0010-0000-0300-000002000000}" name="CANTIDAD" dataDxfId="46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8" displayName="Tabla8" ref="B50:D52" totalsRowShown="0">
  <autoFilter ref="B50:D52" xr:uid="{00000000-0009-0000-0100-000005000000}"/>
  <tableColumns count="3">
    <tableColumn id="1" xr3:uid="{00000000-0010-0000-0400-000001000000}" name="TEMA" dataDxfId="45"/>
    <tableColumn id="2" xr3:uid="{00000000-0010-0000-0400-000002000000}" name="DEPENDENCIA/INSTITUCIÓN A LA QUE PERTENECE"/>
    <tableColumn id="3" xr3:uid="{00000000-0010-0000-0400-000003000000}" name="CANTIDAD" dataDxfId="44">
      <calculatedColumnFormula>D50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9" displayName="Tabla9" ref="B68:C73" totalsRowShown="0" headerRowDxfId="43" dataDxfId="42">
  <autoFilter ref="B68:C73" xr:uid="{00000000-0009-0000-0100-000006000000}"/>
  <tableColumns count="2">
    <tableColumn id="1" xr3:uid="{00000000-0010-0000-0500-000001000000}" name="SERVICIO PROPORCIONADO " dataDxfId="41"/>
    <tableColumn id="2" xr3:uid="{00000000-0010-0000-0500-000002000000}" name="CANTIDAD " dataDxfId="40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11" displayName="Tabla11" ref="B76:C82" totalsRowShown="0" headerRowDxfId="39" dataDxfId="38">
  <autoFilter ref="B76:C82" xr:uid="{00000000-0009-0000-0100-000007000000}"/>
  <tableColumns count="2">
    <tableColumn id="1" xr3:uid="{00000000-0010-0000-0600-000001000000}" name="RANGOS DE  EDAD" dataDxfId="37"/>
    <tableColumn id="2" xr3:uid="{00000000-0010-0000-0600-000002000000}" name="CANTIDAD " dataDxfId="36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12" displayName="Tabla12" ref="B85:C91" totalsRowShown="0" headerRowDxfId="35" dataDxfId="34">
  <autoFilter ref="B85:C91" xr:uid="{00000000-0009-0000-0100-000008000000}"/>
  <tableColumns count="2">
    <tableColumn id="1" xr3:uid="{00000000-0010-0000-0700-000001000000}" name="RANGOS DE EDAD " dataDxfId="33"/>
    <tableColumn id="2" xr3:uid="{00000000-0010-0000-0700-000002000000}" name="CANTIDAD" dataDxfId="3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13" displayName="Tabla13" ref="B106:D109" totalsRowShown="0" headerRowDxfId="31" dataDxfId="30">
  <autoFilter ref="B106:D109" xr:uid="{00000000-0009-0000-0100-000009000000}"/>
  <tableColumns count="3">
    <tableColumn id="1" xr3:uid="{00000000-0010-0000-0800-000001000000}" name="TEMA" dataDxfId="29"/>
    <tableColumn id="2" xr3:uid="{00000000-0010-0000-0800-000002000000}" name="DEPENDENCIA/INSTITUCION A LA QUE PERTENECE" dataDxfId="28"/>
    <tableColumn id="3" xr3:uid="{00000000-0010-0000-0800-000003000000}" name="CANTIDAD" dataDxfId="27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7"/>
  <sheetViews>
    <sheetView topLeftCell="A95" zoomScaleNormal="100" zoomScalePageLayoutView="190" workbookViewId="0">
      <selection activeCell="C251" sqref="C251"/>
    </sheetView>
  </sheetViews>
  <sheetFormatPr baseColWidth="10" defaultColWidth="11.42578125" defaultRowHeight="15" x14ac:dyDescent="0.25"/>
  <cols>
    <col min="2" max="2" width="33.85546875" customWidth="1"/>
    <col min="3" max="3" width="38.7109375" customWidth="1"/>
    <col min="4" max="4" width="18.5703125" customWidth="1"/>
  </cols>
  <sheetData>
    <row r="1" spans="2:6" ht="16.5" x14ac:dyDescent="0.3">
      <c r="B1" s="6"/>
      <c r="C1" s="6"/>
      <c r="D1" s="6"/>
      <c r="E1" s="6"/>
      <c r="F1" s="6"/>
    </row>
    <row r="2" spans="2:6" x14ac:dyDescent="0.25">
      <c r="B2" s="10" t="s">
        <v>38</v>
      </c>
      <c r="C2" s="10"/>
      <c r="D2" s="10"/>
      <c r="E2" s="10"/>
      <c r="F2" s="10"/>
    </row>
    <row r="3" spans="2:6" ht="16.5" x14ac:dyDescent="0.3">
      <c r="B3" s="7"/>
      <c r="C3" s="6"/>
      <c r="D3" s="6"/>
      <c r="E3" s="6"/>
      <c r="F3" s="6"/>
    </row>
    <row r="4" spans="2:6" ht="16.5" x14ac:dyDescent="0.3">
      <c r="B4" s="6" t="s">
        <v>0</v>
      </c>
      <c r="C4" s="6" t="s">
        <v>1</v>
      </c>
      <c r="D4" s="6"/>
      <c r="E4" s="6"/>
      <c r="F4" s="6"/>
    </row>
    <row r="5" spans="2:6" ht="16.5" x14ac:dyDescent="0.3">
      <c r="B5" s="6" t="s">
        <v>2</v>
      </c>
      <c r="C5" s="6">
        <v>22</v>
      </c>
      <c r="D5" s="6"/>
      <c r="E5" s="6"/>
      <c r="F5" s="6"/>
    </row>
    <row r="6" spans="2:6" ht="16.5" x14ac:dyDescent="0.3">
      <c r="B6" s="6" t="s">
        <v>3</v>
      </c>
      <c r="C6" s="6">
        <v>5</v>
      </c>
      <c r="D6" s="6"/>
      <c r="E6" s="6"/>
      <c r="F6" s="6"/>
    </row>
    <row r="7" spans="2:6" ht="16.5" x14ac:dyDescent="0.3">
      <c r="B7" s="6" t="s">
        <v>4</v>
      </c>
      <c r="C7" s="6">
        <v>1</v>
      </c>
      <c r="D7" s="6"/>
      <c r="E7" s="6"/>
      <c r="F7" s="6"/>
    </row>
    <row r="8" spans="2:6" ht="16.5" x14ac:dyDescent="0.3">
      <c r="B8" s="6" t="s">
        <v>5</v>
      </c>
      <c r="C8" s="6">
        <f>0</f>
        <v>0</v>
      </c>
      <c r="D8" s="6"/>
      <c r="E8" s="6"/>
      <c r="F8" s="6"/>
    </row>
    <row r="9" spans="2:6" ht="16.5" x14ac:dyDescent="0.3">
      <c r="B9" s="6" t="s">
        <v>6</v>
      </c>
      <c r="C9" s="6">
        <v>0</v>
      </c>
      <c r="D9" s="6"/>
      <c r="E9" s="6"/>
      <c r="F9" s="6"/>
    </row>
    <row r="10" spans="2:6" ht="16.5" x14ac:dyDescent="0.3">
      <c r="B10" s="6" t="s">
        <v>14</v>
      </c>
      <c r="C10" s="6">
        <f>SUM(C5:C9)</f>
        <v>28</v>
      </c>
      <c r="D10" s="6"/>
      <c r="E10" s="6"/>
      <c r="F10" s="6"/>
    </row>
    <row r="11" spans="2:6" ht="16.5" x14ac:dyDescent="0.3">
      <c r="B11" s="6"/>
      <c r="C11" s="6"/>
      <c r="D11" s="6"/>
      <c r="E11" s="6"/>
      <c r="F11" s="6"/>
    </row>
    <row r="12" spans="2:6" ht="16.5" x14ac:dyDescent="0.3">
      <c r="B12" s="17" t="s">
        <v>2</v>
      </c>
      <c r="C12" s="17"/>
      <c r="D12" s="6"/>
      <c r="E12" s="6"/>
      <c r="F12" s="6"/>
    </row>
    <row r="13" spans="2:6" ht="16.5" x14ac:dyDescent="0.3">
      <c r="B13" s="6" t="s">
        <v>7</v>
      </c>
      <c r="C13" s="6" t="s">
        <v>8</v>
      </c>
      <c r="D13" s="6"/>
      <c r="E13" s="6"/>
      <c r="F13" s="6"/>
    </row>
    <row r="14" spans="2:6" ht="16.5" x14ac:dyDescent="0.3">
      <c r="B14" s="6" t="s">
        <v>9</v>
      </c>
      <c r="C14" s="6">
        <v>7</v>
      </c>
      <c r="D14" s="6"/>
      <c r="E14" s="6"/>
      <c r="F14" s="6"/>
    </row>
    <row r="15" spans="2:6" ht="16.5" x14ac:dyDescent="0.3">
      <c r="B15" s="6" t="s">
        <v>10</v>
      </c>
      <c r="C15" s="6">
        <v>7</v>
      </c>
      <c r="D15" s="6"/>
      <c r="E15" s="6"/>
      <c r="F15" s="6"/>
    </row>
    <row r="16" spans="2:6" ht="16.5" x14ac:dyDescent="0.3">
      <c r="B16" s="6" t="s">
        <v>11</v>
      </c>
      <c r="C16" s="6">
        <v>2</v>
      </c>
      <c r="D16" s="6"/>
      <c r="E16" s="6"/>
      <c r="F16" s="6"/>
    </row>
    <row r="17" spans="2:6" ht="16.5" x14ac:dyDescent="0.3">
      <c r="B17" s="6" t="s">
        <v>12</v>
      </c>
      <c r="C17" s="6">
        <v>3</v>
      </c>
      <c r="D17" s="6"/>
      <c r="E17" s="6"/>
      <c r="F17" s="6"/>
    </row>
    <row r="18" spans="2:6" ht="16.5" x14ac:dyDescent="0.3">
      <c r="B18" s="6" t="s">
        <v>13</v>
      </c>
      <c r="C18" s="6">
        <v>3</v>
      </c>
      <c r="D18" s="6"/>
      <c r="E18" s="6"/>
      <c r="F18" s="6"/>
    </row>
    <row r="19" spans="2:6" ht="16.5" x14ac:dyDescent="0.3">
      <c r="B19" s="6" t="s">
        <v>14</v>
      </c>
      <c r="C19" s="6">
        <f>SUM(C14:C18)</f>
        <v>22</v>
      </c>
      <c r="D19" s="6"/>
      <c r="E19" s="6"/>
      <c r="F19" s="6"/>
    </row>
    <row r="20" spans="2:6" ht="16.5" x14ac:dyDescent="0.3">
      <c r="B20" s="6"/>
      <c r="C20" s="6"/>
      <c r="D20" s="6"/>
      <c r="E20" s="6"/>
      <c r="F20" s="6"/>
    </row>
    <row r="21" spans="2:6" ht="16.5" x14ac:dyDescent="0.3">
      <c r="B21" s="6" t="s">
        <v>15</v>
      </c>
      <c r="C21" s="8" t="s">
        <v>16</v>
      </c>
      <c r="D21" s="6"/>
      <c r="E21" s="6"/>
      <c r="F21" s="6"/>
    </row>
    <row r="22" spans="2:6" ht="16.5" x14ac:dyDescent="0.3">
      <c r="B22" s="6" t="s">
        <v>17</v>
      </c>
      <c r="C22" s="6">
        <v>2</v>
      </c>
      <c r="D22" s="6"/>
      <c r="E22" s="6"/>
      <c r="F22" s="6"/>
    </row>
    <row r="23" spans="2:6" ht="16.5" x14ac:dyDescent="0.3">
      <c r="B23" s="6" t="s">
        <v>39</v>
      </c>
      <c r="C23" s="6">
        <v>1</v>
      </c>
      <c r="D23" s="6"/>
      <c r="E23" s="6"/>
      <c r="F23" s="6"/>
    </row>
    <row r="24" spans="2:6" ht="16.5" x14ac:dyDescent="0.3">
      <c r="B24" s="6" t="s">
        <v>25</v>
      </c>
      <c r="C24" s="6">
        <f>1</f>
        <v>1</v>
      </c>
      <c r="D24" s="6"/>
      <c r="E24" s="6"/>
      <c r="F24" s="6"/>
    </row>
    <row r="25" spans="2:6" ht="16.5" x14ac:dyDescent="0.3">
      <c r="B25" s="6" t="s">
        <v>40</v>
      </c>
      <c r="C25" s="6">
        <v>3</v>
      </c>
      <c r="D25" s="6"/>
      <c r="E25" s="6"/>
      <c r="F25" s="6"/>
    </row>
    <row r="26" spans="2:6" ht="16.5" x14ac:dyDescent="0.3">
      <c r="B26" s="6" t="s">
        <v>41</v>
      </c>
      <c r="C26" s="6">
        <f>1</f>
        <v>1</v>
      </c>
      <c r="D26" s="6"/>
      <c r="E26" s="6"/>
      <c r="F26" s="6"/>
    </row>
    <row r="27" spans="2:6" ht="16.5" x14ac:dyDescent="0.3">
      <c r="B27" s="6" t="s">
        <v>19</v>
      </c>
      <c r="C27" s="6">
        <v>1</v>
      </c>
      <c r="D27" s="6"/>
      <c r="E27" s="6"/>
      <c r="F27" s="6"/>
    </row>
    <row r="28" spans="2:6" ht="16.5" x14ac:dyDescent="0.3">
      <c r="B28" s="6" t="s">
        <v>42</v>
      </c>
      <c r="C28" s="6">
        <v>1</v>
      </c>
      <c r="D28" s="6"/>
      <c r="E28" s="6"/>
      <c r="F28" s="6"/>
    </row>
    <row r="29" spans="2:6" ht="16.5" x14ac:dyDescent="0.3">
      <c r="B29" s="6" t="s">
        <v>20</v>
      </c>
      <c r="C29" s="6">
        <f>1</f>
        <v>1</v>
      </c>
      <c r="D29" s="6"/>
      <c r="E29" s="6"/>
      <c r="F29" s="6"/>
    </row>
    <row r="30" spans="2:6" ht="16.5" x14ac:dyDescent="0.3">
      <c r="B30" s="6" t="s">
        <v>21</v>
      </c>
      <c r="C30" s="6">
        <f>1</f>
        <v>1</v>
      </c>
      <c r="D30" s="6"/>
      <c r="E30" s="6"/>
      <c r="F30" s="6"/>
    </row>
    <row r="31" spans="2:6" ht="16.5" x14ac:dyDescent="0.3">
      <c r="B31" s="6" t="s">
        <v>22</v>
      </c>
      <c r="C31" s="6">
        <v>2</v>
      </c>
      <c r="D31" s="6"/>
      <c r="E31" s="6"/>
      <c r="F31" s="6"/>
    </row>
    <row r="32" spans="2:6" ht="16.5" x14ac:dyDescent="0.3">
      <c r="B32" s="6" t="s">
        <v>23</v>
      </c>
      <c r="C32" s="6">
        <v>2</v>
      </c>
      <c r="D32" s="6"/>
      <c r="E32" s="6"/>
      <c r="F32" s="6"/>
    </row>
    <row r="33" spans="2:6" ht="16.5" x14ac:dyDescent="0.3">
      <c r="B33" s="6" t="s">
        <v>24</v>
      </c>
      <c r="C33" s="6">
        <f>1</f>
        <v>1</v>
      </c>
      <c r="D33" s="6"/>
      <c r="E33" s="6"/>
      <c r="F33" s="6"/>
    </row>
    <row r="34" spans="2:6" ht="16.5" x14ac:dyDescent="0.3">
      <c r="B34" s="6" t="s">
        <v>43</v>
      </c>
      <c r="C34" s="6">
        <v>1</v>
      </c>
      <c r="D34" s="6"/>
      <c r="E34" s="6"/>
      <c r="F34" s="6"/>
    </row>
    <row r="35" spans="2:6" ht="16.5" x14ac:dyDescent="0.3">
      <c r="B35" s="6" t="s">
        <v>47</v>
      </c>
      <c r="C35" s="6">
        <v>4</v>
      </c>
      <c r="D35" s="6"/>
      <c r="E35" s="6"/>
      <c r="F35" s="6"/>
    </row>
    <row r="36" spans="2:6" ht="16.5" x14ac:dyDescent="0.3">
      <c r="B36" s="6" t="s">
        <v>14</v>
      </c>
      <c r="C36" s="6">
        <f>SUM(C22:C35)</f>
        <v>22</v>
      </c>
      <c r="D36" s="6"/>
      <c r="E36" s="6"/>
      <c r="F36" s="6"/>
    </row>
    <row r="37" spans="2:6" ht="16.5" x14ac:dyDescent="0.3">
      <c r="B37" s="6"/>
      <c r="C37" s="6"/>
      <c r="D37" s="6"/>
      <c r="E37" s="6"/>
      <c r="F37" s="6"/>
    </row>
    <row r="38" spans="2:6" ht="16.5" x14ac:dyDescent="0.3">
      <c r="B38" s="6"/>
      <c r="C38" s="6"/>
      <c r="D38" s="6"/>
      <c r="E38" s="6"/>
      <c r="F38" s="6"/>
    </row>
    <row r="39" spans="2:6" ht="16.5" x14ac:dyDescent="0.3">
      <c r="B39" s="17" t="s">
        <v>26</v>
      </c>
      <c r="C39" s="17"/>
      <c r="D39" s="6"/>
      <c r="E39" s="6"/>
      <c r="F39" s="6"/>
    </row>
    <row r="40" spans="2:6" ht="16.5" x14ac:dyDescent="0.3">
      <c r="B40" s="6" t="s">
        <v>27</v>
      </c>
      <c r="C40" s="6" t="s">
        <v>1</v>
      </c>
      <c r="D40" s="6"/>
      <c r="E40" s="6"/>
      <c r="F40" s="6"/>
    </row>
    <row r="41" spans="2:6" ht="16.5" x14ac:dyDescent="0.3">
      <c r="B41" s="6" t="s">
        <v>9</v>
      </c>
      <c r="C41" s="6">
        <f>1+1</f>
        <v>2</v>
      </c>
      <c r="D41" s="6"/>
      <c r="E41" s="6"/>
      <c r="F41" s="6"/>
    </row>
    <row r="42" spans="2:6" ht="16.5" x14ac:dyDescent="0.3">
      <c r="B42" s="6" t="s">
        <v>10</v>
      </c>
      <c r="C42" s="6">
        <f>1+1</f>
        <v>2</v>
      </c>
      <c r="D42" s="6"/>
      <c r="E42" s="6"/>
      <c r="F42" s="6"/>
    </row>
    <row r="43" spans="2:6" ht="16.5" x14ac:dyDescent="0.3">
      <c r="B43" s="6" t="s">
        <v>11</v>
      </c>
      <c r="C43" s="6">
        <f>0</f>
        <v>0</v>
      </c>
      <c r="D43" s="6"/>
      <c r="E43" s="6"/>
      <c r="F43" s="6"/>
    </row>
    <row r="44" spans="2:6" ht="16.5" x14ac:dyDescent="0.3">
      <c r="B44" s="6" t="s">
        <v>12</v>
      </c>
      <c r="C44" s="6">
        <f>0</f>
        <v>0</v>
      </c>
      <c r="D44" s="6"/>
      <c r="E44" s="6"/>
      <c r="F44" s="6"/>
    </row>
    <row r="45" spans="2:6" ht="16.5" x14ac:dyDescent="0.3">
      <c r="B45" s="6" t="s">
        <v>13</v>
      </c>
      <c r="C45" s="6">
        <f>1</f>
        <v>1</v>
      </c>
      <c r="D45" s="6"/>
      <c r="E45" s="6"/>
      <c r="F45" s="6"/>
    </row>
    <row r="46" spans="2:6" ht="16.5" x14ac:dyDescent="0.3">
      <c r="B46" s="6" t="s">
        <v>14</v>
      </c>
      <c r="C46" s="6">
        <f>SUM(C40:C45)</f>
        <v>5</v>
      </c>
      <c r="D46" s="6"/>
      <c r="E46" s="6"/>
      <c r="F46" s="6"/>
    </row>
    <row r="47" spans="2:6" ht="16.5" x14ac:dyDescent="0.3">
      <c r="B47" s="6"/>
      <c r="C47" s="6"/>
      <c r="D47" s="6"/>
      <c r="E47" s="6"/>
      <c r="F47" s="6"/>
    </row>
    <row r="48" spans="2:6" ht="16.5" x14ac:dyDescent="0.3">
      <c r="B48" s="6"/>
      <c r="C48" s="6"/>
      <c r="D48" s="6"/>
      <c r="E48" s="6"/>
      <c r="F48" s="6"/>
    </row>
    <row r="49" spans="2:6" ht="16.5" x14ac:dyDescent="0.3">
      <c r="B49" s="17" t="s">
        <v>28</v>
      </c>
      <c r="C49" s="17"/>
      <c r="D49" s="17"/>
      <c r="E49" s="6"/>
      <c r="F49" s="6"/>
    </row>
    <row r="50" spans="2:6" ht="33" x14ac:dyDescent="0.3">
      <c r="B50" s="6" t="s">
        <v>29</v>
      </c>
      <c r="C50" s="8" t="s">
        <v>30</v>
      </c>
      <c r="D50" s="6" t="s">
        <v>1</v>
      </c>
      <c r="E50" s="6"/>
      <c r="F50" s="6"/>
    </row>
    <row r="51" spans="2:6" ht="16.5" x14ac:dyDescent="0.3">
      <c r="B51" s="6" t="s">
        <v>44</v>
      </c>
      <c r="C51" s="8" t="s">
        <v>45</v>
      </c>
      <c r="D51" s="6">
        <v>10</v>
      </c>
      <c r="E51" s="6"/>
      <c r="F51" s="6"/>
    </row>
    <row r="52" spans="2:6" ht="16.5" x14ac:dyDescent="0.3">
      <c r="B52" s="6"/>
      <c r="C52" s="6" t="s">
        <v>14</v>
      </c>
      <c r="D52" s="6">
        <f>D51</f>
        <v>10</v>
      </c>
      <c r="E52" s="6"/>
      <c r="F52" s="6"/>
    </row>
    <row r="53" spans="2:6" ht="16.5" x14ac:dyDescent="0.3">
      <c r="B53" s="6"/>
      <c r="C53" s="6"/>
      <c r="D53" s="6"/>
      <c r="E53" s="6"/>
      <c r="F53" s="6"/>
    </row>
    <row r="54" spans="2:6" ht="16.5" x14ac:dyDescent="0.3">
      <c r="B54" s="6"/>
      <c r="C54" s="6"/>
      <c r="D54" s="6"/>
      <c r="E54" s="6"/>
      <c r="F54" s="6"/>
    </row>
    <row r="55" spans="2:6" ht="16.5" x14ac:dyDescent="0.3">
      <c r="B55" s="6"/>
      <c r="C55" s="6"/>
      <c r="D55" s="6"/>
      <c r="E55" s="6"/>
      <c r="F55" s="6"/>
    </row>
    <row r="56" spans="2:6" ht="16.5" x14ac:dyDescent="0.3">
      <c r="B56" s="17" t="s">
        <v>33</v>
      </c>
      <c r="C56" s="17"/>
      <c r="D56" s="6"/>
      <c r="E56" s="6"/>
      <c r="F56" s="6"/>
    </row>
    <row r="57" spans="2:6" ht="16.5" x14ac:dyDescent="0.3">
      <c r="B57" s="6" t="s">
        <v>46</v>
      </c>
      <c r="C57" s="8"/>
      <c r="D57" s="6"/>
      <c r="E57" s="6"/>
      <c r="F57" s="6"/>
    </row>
    <row r="58" spans="2:6" ht="16.5" x14ac:dyDescent="0.3">
      <c r="B58" s="6" t="s">
        <v>34</v>
      </c>
      <c r="C58" s="8">
        <v>2</v>
      </c>
      <c r="D58" s="6"/>
      <c r="E58" s="6"/>
      <c r="F58" s="6"/>
    </row>
    <row r="59" spans="2:6" ht="16.5" x14ac:dyDescent="0.3">
      <c r="B59" s="6" t="s">
        <v>35</v>
      </c>
      <c r="C59" s="6">
        <v>4</v>
      </c>
      <c r="D59" s="6"/>
      <c r="E59" s="6"/>
      <c r="F59" s="6"/>
    </row>
    <row r="60" spans="2:6" ht="16.5" x14ac:dyDescent="0.3">
      <c r="B60" s="9" t="s">
        <v>36</v>
      </c>
      <c r="C60" s="9">
        <v>1</v>
      </c>
      <c r="D60" s="6"/>
      <c r="E60" s="6"/>
      <c r="F60" s="6"/>
    </row>
    <row r="61" spans="2:6" ht="16.5" x14ac:dyDescent="0.3">
      <c r="B61" s="6"/>
      <c r="C61" s="8"/>
      <c r="D61" s="6"/>
      <c r="E61" s="6"/>
      <c r="F61" s="6"/>
    </row>
    <row r="62" spans="2:6" ht="16.5" x14ac:dyDescent="0.3">
      <c r="B62" s="6"/>
      <c r="C62" s="6"/>
      <c r="D62" s="6"/>
      <c r="E62" s="6"/>
      <c r="F62" s="6"/>
    </row>
    <row r="63" spans="2:6" ht="16.5" x14ac:dyDescent="0.3">
      <c r="B63" s="6"/>
      <c r="C63" s="6"/>
      <c r="D63" s="6"/>
      <c r="E63" s="6"/>
      <c r="F63" s="6"/>
    </row>
    <row r="64" spans="2:6" ht="16.5" x14ac:dyDescent="0.3">
      <c r="B64" s="6"/>
      <c r="C64" s="6"/>
      <c r="D64" s="6"/>
      <c r="E64" s="6"/>
      <c r="F64" s="6"/>
    </row>
    <row r="65" spans="2:6" ht="16.5" x14ac:dyDescent="0.3">
      <c r="B65" s="6"/>
      <c r="C65" s="6"/>
      <c r="D65" s="6"/>
      <c r="E65" s="6"/>
      <c r="F65" s="6"/>
    </row>
    <row r="66" spans="2:6" ht="16.5" x14ac:dyDescent="0.3">
      <c r="B66" s="6"/>
      <c r="C66" s="6"/>
      <c r="D66" s="6"/>
      <c r="E66" s="6"/>
      <c r="F66" s="6"/>
    </row>
    <row r="67" spans="2:6" ht="16.5" x14ac:dyDescent="0.3">
      <c r="B67" s="18" t="s">
        <v>48</v>
      </c>
      <c r="C67" s="18"/>
      <c r="D67" s="6"/>
      <c r="E67" s="6"/>
      <c r="F67" s="6"/>
    </row>
    <row r="68" spans="2:6" ht="16.5" x14ac:dyDescent="0.3">
      <c r="B68" s="6" t="s">
        <v>0</v>
      </c>
      <c r="C68" s="6" t="s">
        <v>8</v>
      </c>
      <c r="D68" s="6"/>
      <c r="E68" s="6"/>
      <c r="F68" s="6"/>
    </row>
    <row r="69" spans="2:6" ht="16.5" x14ac:dyDescent="0.3">
      <c r="B69" s="6" t="s">
        <v>2</v>
      </c>
      <c r="C69" s="6">
        <v>16</v>
      </c>
      <c r="D69" s="6"/>
      <c r="E69" s="6"/>
      <c r="F69" s="6"/>
    </row>
    <row r="70" spans="2:6" ht="16.5" x14ac:dyDescent="0.3">
      <c r="B70" s="6" t="s">
        <v>3</v>
      </c>
      <c r="C70" s="6">
        <f>5</f>
        <v>5</v>
      </c>
      <c r="D70" s="6"/>
      <c r="E70" s="6"/>
      <c r="F70" s="6"/>
    </row>
    <row r="71" spans="2:6" ht="16.5" x14ac:dyDescent="0.3">
      <c r="B71" s="6" t="s">
        <v>4</v>
      </c>
      <c r="C71" s="6">
        <v>2</v>
      </c>
      <c r="D71" s="6"/>
    </row>
    <row r="72" spans="2:6" ht="16.5" x14ac:dyDescent="0.3">
      <c r="B72" s="6" t="s">
        <v>5</v>
      </c>
      <c r="C72" s="6">
        <v>2</v>
      </c>
      <c r="D72" s="6"/>
    </row>
    <row r="73" spans="2:6" ht="16.5" x14ac:dyDescent="0.3">
      <c r="B73" s="6" t="s">
        <v>6</v>
      </c>
      <c r="C73" s="6">
        <f>0</f>
        <v>0</v>
      </c>
      <c r="D73" s="6"/>
    </row>
    <row r="74" spans="2:6" ht="16.5" x14ac:dyDescent="0.3">
      <c r="B74" s="6"/>
      <c r="C74" s="6"/>
      <c r="D74" s="6"/>
    </row>
    <row r="75" spans="2:6" ht="16.5" x14ac:dyDescent="0.3">
      <c r="B75" s="16" t="s">
        <v>2</v>
      </c>
      <c r="C75" s="16"/>
      <c r="D75" s="6"/>
    </row>
    <row r="76" spans="2:6" ht="16.5" x14ac:dyDescent="0.3">
      <c r="B76" s="6" t="s">
        <v>7</v>
      </c>
      <c r="C76" s="6" t="s">
        <v>8</v>
      </c>
      <c r="D76" s="6"/>
    </row>
    <row r="77" spans="2:6" ht="16.5" x14ac:dyDescent="0.3">
      <c r="B77" s="6" t="s">
        <v>9</v>
      </c>
      <c r="C77" s="6">
        <v>4</v>
      </c>
      <c r="D77" s="6"/>
    </row>
    <row r="78" spans="2:6" ht="16.5" x14ac:dyDescent="0.3">
      <c r="B78" s="6" t="s">
        <v>10</v>
      </c>
      <c r="C78" s="6">
        <v>8</v>
      </c>
      <c r="D78" s="6"/>
    </row>
    <row r="79" spans="2:6" ht="16.5" x14ac:dyDescent="0.3">
      <c r="B79" s="6" t="s">
        <v>11</v>
      </c>
      <c r="C79" s="6">
        <v>3</v>
      </c>
      <c r="D79" s="6"/>
    </row>
    <row r="80" spans="2:6" ht="16.5" x14ac:dyDescent="0.3">
      <c r="B80" s="6" t="s">
        <v>12</v>
      </c>
      <c r="C80" s="6">
        <v>0</v>
      </c>
      <c r="D80" s="6"/>
    </row>
    <row r="81" spans="2:4" ht="16.5" x14ac:dyDescent="0.3">
      <c r="B81" s="6" t="s">
        <v>13</v>
      </c>
      <c r="C81" s="6">
        <f>1</f>
        <v>1</v>
      </c>
      <c r="D81" s="6"/>
    </row>
    <row r="82" spans="2:4" ht="16.5" x14ac:dyDescent="0.3">
      <c r="B82" s="6" t="s">
        <v>14</v>
      </c>
      <c r="C82" s="6">
        <f>SUM(C77:C81)</f>
        <v>16</v>
      </c>
      <c r="D82" s="6"/>
    </row>
    <row r="83" spans="2:4" ht="16.5" x14ac:dyDescent="0.3">
      <c r="B83" s="6"/>
      <c r="C83" s="6"/>
      <c r="D83" s="6"/>
    </row>
    <row r="84" spans="2:4" ht="16.5" x14ac:dyDescent="0.3">
      <c r="B84" s="13" t="s">
        <v>26</v>
      </c>
      <c r="C84" s="13"/>
      <c r="D84" s="6"/>
    </row>
    <row r="85" spans="2:4" ht="16.5" x14ac:dyDescent="0.3">
      <c r="B85" s="6" t="s">
        <v>27</v>
      </c>
      <c r="C85" s="6" t="s">
        <v>1</v>
      </c>
      <c r="D85" s="6"/>
    </row>
    <row r="86" spans="2:4" ht="16.5" x14ac:dyDescent="0.3">
      <c r="B86" s="6" t="s">
        <v>9</v>
      </c>
      <c r="C86" s="6">
        <f>1+1</f>
        <v>2</v>
      </c>
      <c r="D86" s="6"/>
    </row>
    <row r="87" spans="2:4" ht="16.5" x14ac:dyDescent="0.3">
      <c r="B87" s="6" t="s">
        <v>10</v>
      </c>
      <c r="C87" s="6">
        <f>1+1</f>
        <v>2</v>
      </c>
      <c r="D87" s="6"/>
    </row>
    <row r="88" spans="2:4" ht="16.5" x14ac:dyDescent="0.3">
      <c r="B88" s="6" t="s">
        <v>11</v>
      </c>
      <c r="C88" s="6">
        <f>0</f>
        <v>0</v>
      </c>
      <c r="D88" s="6"/>
    </row>
    <row r="89" spans="2:4" ht="16.5" x14ac:dyDescent="0.3">
      <c r="B89" s="6" t="s">
        <v>12</v>
      </c>
      <c r="C89" s="6">
        <f>0</f>
        <v>0</v>
      </c>
      <c r="D89" s="6"/>
    </row>
    <row r="90" spans="2:4" ht="16.5" x14ac:dyDescent="0.3">
      <c r="B90" s="6" t="s">
        <v>13</v>
      </c>
      <c r="C90" s="6">
        <f>1</f>
        <v>1</v>
      </c>
      <c r="D90" s="6"/>
    </row>
    <row r="91" spans="2:4" ht="16.5" x14ac:dyDescent="0.3">
      <c r="B91" s="6" t="s">
        <v>14</v>
      </c>
      <c r="C91" s="6">
        <f>SUM(C85:C90)</f>
        <v>5</v>
      </c>
      <c r="D91" s="6"/>
    </row>
    <row r="92" spans="2:4" ht="16.5" x14ac:dyDescent="0.3">
      <c r="B92" s="6"/>
      <c r="C92" s="6"/>
      <c r="D92" s="6"/>
    </row>
    <row r="93" spans="2:4" ht="16.5" x14ac:dyDescent="0.3">
      <c r="B93" s="13" t="s">
        <v>49</v>
      </c>
      <c r="C93" s="13"/>
      <c r="D93" s="6"/>
    </row>
    <row r="94" spans="2:4" ht="16.5" x14ac:dyDescent="0.3">
      <c r="B94" s="6" t="s">
        <v>27</v>
      </c>
      <c r="C94" s="6" t="s">
        <v>1</v>
      </c>
      <c r="D94" s="6"/>
    </row>
    <row r="95" spans="2:4" ht="16.5" x14ac:dyDescent="0.3">
      <c r="B95" s="6" t="s">
        <v>9</v>
      </c>
      <c r="C95" s="6">
        <v>3</v>
      </c>
      <c r="D95" s="6"/>
    </row>
    <row r="96" spans="2:4" ht="16.5" x14ac:dyDescent="0.3">
      <c r="B96" s="6" t="s">
        <v>10</v>
      </c>
      <c r="C96" s="6">
        <v>8</v>
      </c>
      <c r="D96" s="6"/>
    </row>
    <row r="97" spans="2:4" ht="16.5" x14ac:dyDescent="0.3">
      <c r="B97" s="6" t="s">
        <v>11</v>
      </c>
      <c r="C97" s="6">
        <v>12</v>
      </c>
      <c r="D97" s="6"/>
    </row>
    <row r="98" spans="2:4" ht="16.5" x14ac:dyDescent="0.3">
      <c r="B98" s="6" t="s">
        <v>12</v>
      </c>
      <c r="C98" s="6">
        <v>5</v>
      </c>
      <c r="D98" s="6"/>
    </row>
    <row r="99" spans="2:4" ht="16.5" x14ac:dyDescent="0.3">
      <c r="B99" s="6" t="s">
        <v>13</v>
      </c>
      <c r="C99" s="6">
        <v>6</v>
      </c>
      <c r="D99" s="6"/>
    </row>
    <row r="100" spans="2:4" ht="16.5" x14ac:dyDescent="0.3">
      <c r="B100" s="6" t="s">
        <v>14</v>
      </c>
      <c r="C100" s="6">
        <f>SUM(C94:C99)</f>
        <v>34</v>
      </c>
      <c r="D100" s="6"/>
    </row>
    <row r="101" spans="2:4" ht="16.5" x14ac:dyDescent="0.3">
      <c r="B101" s="6"/>
      <c r="C101" s="6"/>
      <c r="D101" s="6"/>
    </row>
    <row r="102" spans="2:4" ht="16.5" x14ac:dyDescent="0.3">
      <c r="B102" s="6"/>
      <c r="C102" s="6"/>
      <c r="D102" s="6"/>
    </row>
    <row r="103" spans="2:4" ht="16.5" x14ac:dyDescent="0.3">
      <c r="B103" s="6"/>
      <c r="C103" s="6"/>
      <c r="D103" s="6"/>
    </row>
    <row r="104" spans="2:4" ht="16.5" x14ac:dyDescent="0.3">
      <c r="B104" s="6"/>
      <c r="C104" s="6"/>
      <c r="D104" s="6"/>
    </row>
    <row r="105" spans="2:4" ht="16.5" x14ac:dyDescent="0.3">
      <c r="B105" s="12" t="s">
        <v>28</v>
      </c>
      <c r="C105" s="13"/>
      <c r="D105" s="13"/>
    </row>
    <row r="106" spans="2:4" ht="33" x14ac:dyDescent="0.3">
      <c r="B106" s="6" t="s">
        <v>29</v>
      </c>
      <c r="C106" s="8" t="s">
        <v>31</v>
      </c>
      <c r="D106" s="6" t="s">
        <v>1</v>
      </c>
    </row>
    <row r="107" spans="2:4" ht="49.5" x14ac:dyDescent="0.3">
      <c r="B107" s="6" t="s">
        <v>32</v>
      </c>
      <c r="C107" s="8" t="s">
        <v>50</v>
      </c>
      <c r="D107" s="6">
        <v>15</v>
      </c>
    </row>
    <row r="108" spans="2:4" ht="33" x14ac:dyDescent="0.3">
      <c r="B108" s="6" t="s">
        <v>32</v>
      </c>
      <c r="C108" s="8" t="s">
        <v>51</v>
      </c>
      <c r="D108" s="6">
        <v>19</v>
      </c>
    </row>
    <row r="109" spans="2:4" ht="16.5" x14ac:dyDescent="0.3">
      <c r="B109" s="6"/>
      <c r="C109" s="6"/>
      <c r="D109" s="6"/>
    </row>
    <row r="110" spans="2:4" ht="16.5" x14ac:dyDescent="0.3">
      <c r="B110" s="6"/>
      <c r="C110" s="6"/>
      <c r="D110" s="6"/>
    </row>
    <row r="111" spans="2:4" ht="16.5" x14ac:dyDescent="0.3">
      <c r="B111" s="12" t="s">
        <v>52</v>
      </c>
      <c r="C111" s="13"/>
      <c r="D111" s="13"/>
    </row>
    <row r="112" spans="2:4" ht="16.5" x14ac:dyDescent="0.3">
      <c r="B112" s="6" t="s">
        <v>53</v>
      </c>
      <c r="C112" s="8" t="s">
        <v>1</v>
      </c>
      <c r="D112" s="6"/>
    </row>
    <row r="113" spans="2:4" ht="16.5" x14ac:dyDescent="0.3">
      <c r="B113" s="6" t="s">
        <v>54</v>
      </c>
      <c r="C113" s="8">
        <v>15</v>
      </c>
      <c r="D113" s="6"/>
    </row>
    <row r="114" spans="2:4" ht="16.5" x14ac:dyDescent="0.3">
      <c r="B114" s="6" t="s">
        <v>55</v>
      </c>
      <c r="C114" s="8">
        <v>19</v>
      </c>
      <c r="D114" s="6"/>
    </row>
    <row r="115" spans="2:4" ht="16.5" x14ac:dyDescent="0.3">
      <c r="B115" s="6" t="s">
        <v>56</v>
      </c>
      <c r="C115" s="6">
        <f>SUM(C113:C114)</f>
        <v>34</v>
      </c>
      <c r="D115" s="6"/>
    </row>
    <row r="116" spans="2:4" ht="16.5" x14ac:dyDescent="0.3">
      <c r="B116" s="12"/>
      <c r="C116" s="13"/>
      <c r="D116" s="13"/>
    </row>
    <row r="117" spans="2:4" ht="16.5" x14ac:dyDescent="0.3">
      <c r="B117" s="6"/>
      <c r="C117" s="6"/>
      <c r="D117" s="6"/>
    </row>
    <row r="118" spans="2:4" ht="16.5" x14ac:dyDescent="0.3">
      <c r="B118" s="6"/>
      <c r="C118" s="6"/>
      <c r="D118" s="6"/>
    </row>
    <row r="119" spans="2:4" ht="16.5" x14ac:dyDescent="0.3">
      <c r="B119" s="6"/>
      <c r="C119" s="6"/>
      <c r="D119" s="6"/>
    </row>
    <row r="120" spans="2:4" ht="16.5" x14ac:dyDescent="0.3">
      <c r="B120" s="12" t="s">
        <v>57</v>
      </c>
      <c r="C120" s="12"/>
      <c r="D120" s="6"/>
    </row>
    <row r="121" spans="2:4" ht="16.5" x14ac:dyDescent="0.3">
      <c r="B121" s="6" t="s">
        <v>15</v>
      </c>
      <c r="C121" s="8" t="s">
        <v>16</v>
      </c>
      <c r="D121" s="6"/>
    </row>
    <row r="122" spans="2:4" ht="16.5" x14ac:dyDescent="0.3">
      <c r="B122" s="6" t="s">
        <v>58</v>
      </c>
      <c r="C122" s="6">
        <v>2</v>
      </c>
      <c r="D122" s="6"/>
    </row>
    <row r="123" spans="2:4" ht="16.5" x14ac:dyDescent="0.3">
      <c r="B123" s="6" t="s">
        <v>59</v>
      </c>
      <c r="C123" s="6">
        <v>1</v>
      </c>
      <c r="D123" s="6"/>
    </row>
    <row r="124" spans="2:4" ht="16.5" x14ac:dyDescent="0.3">
      <c r="B124" s="6" t="s">
        <v>60</v>
      </c>
      <c r="C124" s="6">
        <v>1</v>
      </c>
      <c r="D124" s="6"/>
    </row>
    <row r="125" spans="2:4" ht="16.5" x14ac:dyDescent="0.3">
      <c r="B125" s="6" t="s">
        <v>24</v>
      </c>
      <c r="C125" s="6">
        <v>2</v>
      </c>
      <c r="D125" s="6"/>
    </row>
    <row r="126" spans="2:4" ht="16.5" x14ac:dyDescent="0.3">
      <c r="B126" s="6" t="s">
        <v>20</v>
      </c>
      <c r="C126" s="6">
        <f>1</f>
        <v>1</v>
      </c>
      <c r="D126" s="6"/>
    </row>
    <row r="127" spans="2:4" ht="16.5" x14ac:dyDescent="0.3">
      <c r="B127" s="6" t="s">
        <v>19</v>
      </c>
      <c r="C127" s="6">
        <v>1</v>
      </c>
      <c r="D127" s="6"/>
    </row>
    <row r="128" spans="2:4" ht="16.5" x14ac:dyDescent="0.3">
      <c r="B128" s="6" t="s">
        <v>61</v>
      </c>
      <c r="C128" s="6">
        <v>2</v>
      </c>
      <c r="D128" s="6"/>
    </row>
    <row r="129" spans="2:4" ht="16.5" x14ac:dyDescent="0.3">
      <c r="B129" s="6" t="s">
        <v>62</v>
      </c>
      <c r="C129" s="6">
        <f>1</f>
        <v>1</v>
      </c>
      <c r="D129" s="6"/>
    </row>
    <row r="130" spans="2:4" ht="16.5" x14ac:dyDescent="0.3">
      <c r="B130" s="6" t="s">
        <v>18</v>
      </c>
      <c r="C130" s="6">
        <f>1</f>
        <v>1</v>
      </c>
      <c r="D130" s="6"/>
    </row>
    <row r="131" spans="2:4" ht="16.5" x14ac:dyDescent="0.3">
      <c r="B131" s="6" t="s">
        <v>17</v>
      </c>
      <c r="C131" s="6">
        <v>1</v>
      </c>
      <c r="D131" s="6"/>
    </row>
    <row r="132" spans="2:4" ht="16.5" x14ac:dyDescent="0.3">
      <c r="B132" s="6" t="s">
        <v>63</v>
      </c>
      <c r="C132" s="6">
        <f>1</f>
        <v>1</v>
      </c>
      <c r="D132" s="6"/>
    </row>
    <row r="133" spans="2:4" ht="16.5" x14ac:dyDescent="0.3">
      <c r="B133" s="6" t="s">
        <v>64</v>
      </c>
      <c r="C133" s="6">
        <v>1</v>
      </c>
      <c r="D133" s="6"/>
    </row>
    <row r="134" spans="2:4" ht="16.5" x14ac:dyDescent="0.3">
      <c r="B134" s="6" t="s">
        <v>65</v>
      </c>
      <c r="C134" s="6">
        <v>1</v>
      </c>
      <c r="D134" s="6"/>
    </row>
    <row r="135" spans="2:4" ht="16.5" x14ac:dyDescent="0.3">
      <c r="B135" s="6" t="s">
        <v>14</v>
      </c>
      <c r="C135" s="6">
        <f>SUM(C122:C134)</f>
        <v>16</v>
      </c>
      <c r="D135" s="6"/>
    </row>
    <row r="136" spans="2:4" ht="16.5" x14ac:dyDescent="0.3">
      <c r="B136" s="6"/>
      <c r="C136" s="6"/>
      <c r="D136" s="6"/>
    </row>
    <row r="137" spans="2:4" ht="16.5" x14ac:dyDescent="0.3">
      <c r="B137" s="6"/>
      <c r="C137" s="6"/>
      <c r="D137" s="6"/>
    </row>
    <row r="138" spans="2:4" ht="16.5" x14ac:dyDescent="0.3">
      <c r="B138" s="6" t="s">
        <v>66</v>
      </c>
      <c r="C138" s="6" t="s">
        <v>1</v>
      </c>
      <c r="D138" s="6"/>
    </row>
    <row r="139" spans="2:4" ht="16.5" x14ac:dyDescent="0.3">
      <c r="B139" s="11" t="s">
        <v>48</v>
      </c>
      <c r="C139" s="6"/>
      <c r="D139" s="6"/>
    </row>
    <row r="140" spans="2:4" ht="16.5" x14ac:dyDescent="0.3">
      <c r="B140" s="6" t="s">
        <v>67</v>
      </c>
      <c r="C140" s="6">
        <v>1</v>
      </c>
      <c r="D140" s="6"/>
    </row>
    <row r="141" spans="2:4" ht="16.5" x14ac:dyDescent="0.3">
      <c r="B141" s="6" t="s">
        <v>35</v>
      </c>
      <c r="C141" s="6">
        <v>4</v>
      </c>
      <c r="D141" s="6"/>
    </row>
    <row r="142" spans="2:4" ht="16.5" x14ac:dyDescent="0.3">
      <c r="B142" s="6" t="s">
        <v>37</v>
      </c>
      <c r="C142" s="6">
        <v>1</v>
      </c>
      <c r="D142" s="6"/>
    </row>
    <row r="143" spans="2:4" ht="16.5" x14ac:dyDescent="0.3">
      <c r="B143" s="6" t="s">
        <v>68</v>
      </c>
      <c r="C143">
        <v>1</v>
      </c>
      <c r="D143" s="6"/>
    </row>
    <row r="149" spans="2:4" x14ac:dyDescent="0.25">
      <c r="B149" s="14" t="s">
        <v>69</v>
      </c>
      <c r="C149" s="15"/>
      <c r="D149" s="15"/>
    </row>
    <row r="150" spans="2:4" ht="16.5" x14ac:dyDescent="0.3">
      <c r="B150" s="6" t="s">
        <v>0</v>
      </c>
      <c r="C150" s="6" t="s">
        <v>8</v>
      </c>
    </row>
    <row r="151" spans="2:4" ht="16.5" x14ac:dyDescent="0.3">
      <c r="B151" s="6" t="s">
        <v>2</v>
      </c>
      <c r="C151" s="6">
        <v>22</v>
      </c>
    </row>
    <row r="152" spans="2:4" ht="16.5" x14ac:dyDescent="0.3">
      <c r="B152" s="6" t="s">
        <v>3</v>
      </c>
      <c r="C152" s="6">
        <f>5</f>
        <v>5</v>
      </c>
    </row>
    <row r="153" spans="2:4" ht="16.5" x14ac:dyDescent="0.3">
      <c r="B153" s="6" t="s">
        <v>4</v>
      </c>
      <c r="C153" s="6">
        <v>2</v>
      </c>
    </row>
    <row r="154" spans="2:4" ht="16.5" x14ac:dyDescent="0.3">
      <c r="B154" s="6" t="s">
        <v>5</v>
      </c>
      <c r="C154" s="6">
        <v>4</v>
      </c>
    </row>
    <row r="155" spans="2:4" ht="16.5" x14ac:dyDescent="0.3">
      <c r="B155" s="6" t="s">
        <v>6</v>
      </c>
      <c r="C155" s="6">
        <f>0</f>
        <v>0</v>
      </c>
    </row>
    <row r="156" spans="2:4" ht="16.5" x14ac:dyDescent="0.3">
      <c r="B156" s="6" t="s">
        <v>14</v>
      </c>
      <c r="C156" s="6">
        <f>SUM(C151:C155)</f>
        <v>33</v>
      </c>
    </row>
    <row r="159" spans="2:4" x14ac:dyDescent="0.25">
      <c r="B159" s="14" t="s">
        <v>2</v>
      </c>
      <c r="C159" s="14"/>
    </row>
    <row r="160" spans="2:4" x14ac:dyDescent="0.25">
      <c r="B160" t="s">
        <v>7</v>
      </c>
      <c r="C160" t="s">
        <v>8</v>
      </c>
    </row>
    <row r="161" spans="2:4" ht="16.5" x14ac:dyDescent="0.3">
      <c r="B161" s="6" t="s">
        <v>9</v>
      </c>
      <c r="C161" s="6">
        <v>9</v>
      </c>
    </row>
    <row r="162" spans="2:4" ht="16.5" x14ac:dyDescent="0.3">
      <c r="B162" s="6" t="s">
        <v>10</v>
      </c>
      <c r="C162" s="6">
        <v>5</v>
      </c>
    </row>
    <row r="163" spans="2:4" ht="16.5" x14ac:dyDescent="0.3">
      <c r="B163" s="6" t="s">
        <v>11</v>
      </c>
      <c r="C163" s="6">
        <v>6</v>
      </c>
    </row>
    <row r="164" spans="2:4" ht="16.5" x14ac:dyDescent="0.3">
      <c r="B164" s="6" t="s">
        <v>12</v>
      </c>
      <c r="C164" s="6">
        <v>1</v>
      </c>
    </row>
    <row r="165" spans="2:4" ht="16.5" x14ac:dyDescent="0.3">
      <c r="B165" s="6" t="s">
        <v>13</v>
      </c>
      <c r="C165" s="6">
        <f>1</f>
        <v>1</v>
      </c>
    </row>
    <row r="166" spans="2:4" ht="16.5" x14ac:dyDescent="0.3">
      <c r="B166" s="6" t="s">
        <v>14</v>
      </c>
      <c r="C166" s="6">
        <f>SUM(C161:C165)</f>
        <v>22</v>
      </c>
    </row>
    <row r="171" spans="2:4" x14ac:dyDescent="0.25">
      <c r="B171" s="14" t="s">
        <v>26</v>
      </c>
      <c r="C171" s="14"/>
    </row>
    <row r="172" spans="2:4" x14ac:dyDescent="0.25">
      <c r="B172" t="s">
        <v>27</v>
      </c>
      <c r="C172" t="s">
        <v>1</v>
      </c>
    </row>
    <row r="173" spans="2:4" x14ac:dyDescent="0.25">
      <c r="B173" t="s">
        <v>9</v>
      </c>
      <c r="C173">
        <f>2+1+1</f>
        <v>4</v>
      </c>
    </row>
    <row r="174" spans="2:4" x14ac:dyDescent="0.25">
      <c r="B174" t="s">
        <v>10</v>
      </c>
      <c r="C174">
        <v>0</v>
      </c>
      <c r="D174" s="2"/>
    </row>
    <row r="175" spans="2:4" x14ac:dyDescent="0.25">
      <c r="B175" t="s">
        <v>11</v>
      </c>
      <c r="C175">
        <v>1</v>
      </c>
      <c r="D175" s="3"/>
    </row>
    <row r="176" spans="2:4" x14ac:dyDescent="0.25">
      <c r="B176" t="s">
        <v>12</v>
      </c>
      <c r="C176">
        <v>0</v>
      </c>
      <c r="D176" s="2"/>
    </row>
    <row r="177" spans="2:4" x14ac:dyDescent="0.25">
      <c r="B177" t="s">
        <v>13</v>
      </c>
      <c r="C177">
        <v>0</v>
      </c>
    </row>
    <row r="178" spans="2:4" x14ac:dyDescent="0.25">
      <c r="B178" t="s">
        <v>14</v>
      </c>
      <c r="C178">
        <f>SUM(C172:C177)</f>
        <v>5</v>
      </c>
      <c r="D178" s="2"/>
    </row>
    <row r="179" spans="2:4" x14ac:dyDescent="0.25">
      <c r="D179" s="2"/>
    </row>
    <row r="180" spans="2:4" ht="16.5" x14ac:dyDescent="0.3">
      <c r="B180" s="13" t="s">
        <v>49</v>
      </c>
      <c r="C180" s="13"/>
      <c r="D180" s="2"/>
    </row>
    <row r="181" spans="2:4" ht="16.5" x14ac:dyDescent="0.3">
      <c r="B181" s="6" t="s">
        <v>27</v>
      </c>
      <c r="C181" s="6" t="s">
        <v>1</v>
      </c>
    </row>
    <row r="182" spans="2:4" ht="16.5" x14ac:dyDescent="0.3">
      <c r="B182" s="6" t="s">
        <v>9</v>
      </c>
      <c r="C182" s="6">
        <v>3</v>
      </c>
    </row>
    <row r="183" spans="2:4" ht="16.5" x14ac:dyDescent="0.3">
      <c r="B183" s="6" t="s">
        <v>10</v>
      </c>
      <c r="C183" s="6">
        <v>8</v>
      </c>
    </row>
    <row r="184" spans="2:4" ht="16.5" x14ac:dyDescent="0.3">
      <c r="B184" s="6" t="s">
        <v>11</v>
      </c>
      <c r="C184" s="6">
        <v>12</v>
      </c>
    </row>
    <row r="185" spans="2:4" ht="16.5" x14ac:dyDescent="0.3">
      <c r="B185" s="6" t="s">
        <v>12</v>
      </c>
      <c r="C185" s="6">
        <v>5</v>
      </c>
    </row>
    <row r="186" spans="2:4" ht="16.5" x14ac:dyDescent="0.3">
      <c r="B186" s="6" t="s">
        <v>13</v>
      </c>
      <c r="C186" s="6">
        <v>6</v>
      </c>
    </row>
    <row r="187" spans="2:4" ht="16.5" x14ac:dyDescent="0.3">
      <c r="B187" s="6" t="s">
        <v>14</v>
      </c>
      <c r="C187" s="6">
        <f>SUM(C181:C186)</f>
        <v>34</v>
      </c>
    </row>
    <row r="193" spans="2:5" x14ac:dyDescent="0.25">
      <c r="B193" s="14" t="s">
        <v>70</v>
      </c>
      <c r="C193" s="14"/>
      <c r="D193" s="14"/>
      <c r="E193" s="14"/>
    </row>
    <row r="194" spans="2:5" ht="30" x14ac:dyDescent="0.25">
      <c r="C194" t="s">
        <v>15</v>
      </c>
      <c r="D194" s="2" t="s">
        <v>16</v>
      </c>
    </row>
    <row r="195" spans="2:5" ht="16.5" x14ac:dyDescent="0.3">
      <c r="C195" s="6" t="s">
        <v>17</v>
      </c>
      <c r="D195" s="6">
        <v>2</v>
      </c>
    </row>
    <row r="196" spans="2:5" ht="16.5" x14ac:dyDescent="0.3">
      <c r="C196" s="6" t="s">
        <v>24</v>
      </c>
      <c r="D196" s="6">
        <v>1</v>
      </c>
    </row>
    <row r="197" spans="2:5" ht="16.5" x14ac:dyDescent="0.3">
      <c r="C197" s="6" t="s">
        <v>71</v>
      </c>
      <c r="D197" s="6">
        <v>2</v>
      </c>
    </row>
    <row r="198" spans="2:5" ht="16.5" x14ac:dyDescent="0.3">
      <c r="C198" s="6" t="s">
        <v>72</v>
      </c>
      <c r="D198" s="6">
        <f>1</f>
        <v>1</v>
      </c>
    </row>
    <row r="199" spans="2:5" ht="16.5" x14ac:dyDescent="0.3">
      <c r="C199" s="6" t="s">
        <v>20</v>
      </c>
      <c r="D199" s="6">
        <f>1</f>
        <v>1</v>
      </c>
    </row>
    <row r="200" spans="2:5" ht="16.5" x14ac:dyDescent="0.3">
      <c r="C200" s="6" t="s">
        <v>19</v>
      </c>
      <c r="D200" s="6">
        <v>3</v>
      </c>
    </row>
    <row r="201" spans="2:5" ht="16.5" x14ac:dyDescent="0.3">
      <c r="C201" s="6" t="s">
        <v>61</v>
      </c>
      <c r="D201" s="6">
        <f>2</f>
        <v>2</v>
      </c>
    </row>
    <row r="202" spans="2:5" ht="16.5" x14ac:dyDescent="0.3">
      <c r="C202" s="6" t="s">
        <v>62</v>
      </c>
      <c r="D202" s="6">
        <f>1</f>
        <v>1</v>
      </c>
    </row>
    <row r="203" spans="2:5" ht="16.5" x14ac:dyDescent="0.3">
      <c r="C203" s="6" t="s">
        <v>18</v>
      </c>
      <c r="D203" s="6">
        <f>1</f>
        <v>1</v>
      </c>
    </row>
    <row r="204" spans="2:5" ht="16.5" x14ac:dyDescent="0.3">
      <c r="C204" s="6" t="s">
        <v>73</v>
      </c>
      <c r="D204" s="6">
        <f>2</f>
        <v>2</v>
      </c>
    </row>
    <row r="205" spans="2:5" ht="16.5" x14ac:dyDescent="0.3">
      <c r="C205" s="6" t="s">
        <v>74</v>
      </c>
      <c r="D205" s="6">
        <f>1</f>
        <v>1</v>
      </c>
    </row>
    <row r="206" spans="2:5" ht="16.5" x14ac:dyDescent="0.3">
      <c r="C206" s="6" t="s">
        <v>23</v>
      </c>
      <c r="D206" s="6">
        <v>1</v>
      </c>
    </row>
    <row r="207" spans="2:5" ht="16.5" x14ac:dyDescent="0.3">
      <c r="C207" s="6" t="s">
        <v>75</v>
      </c>
      <c r="D207" s="6">
        <v>1</v>
      </c>
    </row>
    <row r="208" spans="2:5" ht="16.5" x14ac:dyDescent="0.3">
      <c r="C208" s="6" t="s">
        <v>76</v>
      </c>
      <c r="D208" s="6">
        <v>1</v>
      </c>
    </row>
    <row r="209" spans="2:6" ht="16.5" x14ac:dyDescent="0.3">
      <c r="C209" s="6" t="s">
        <v>77</v>
      </c>
      <c r="D209" s="6">
        <v>1</v>
      </c>
    </row>
    <row r="210" spans="2:6" ht="16.5" x14ac:dyDescent="0.3">
      <c r="C210" s="6" t="s">
        <v>43</v>
      </c>
      <c r="D210" s="6">
        <f>1</f>
        <v>1</v>
      </c>
    </row>
    <row r="211" spans="2:6" ht="16.5" x14ac:dyDescent="0.3">
      <c r="C211" s="6" t="s">
        <v>14</v>
      </c>
      <c r="D211" s="6">
        <f>SUM(D195:D210)</f>
        <v>22</v>
      </c>
    </row>
    <row r="213" spans="2:6" x14ac:dyDescent="0.25">
      <c r="B213" s="4"/>
      <c r="C213" s="5"/>
      <c r="D213" s="5"/>
      <c r="E213" s="5"/>
      <c r="F213" s="5"/>
    </row>
    <row r="220" spans="2:6" x14ac:dyDescent="0.25">
      <c r="B220" s="14" t="s">
        <v>28</v>
      </c>
      <c r="C220" s="14"/>
      <c r="D220" s="14"/>
    </row>
    <row r="221" spans="2:6" ht="30" x14ac:dyDescent="0.25">
      <c r="B221" t="s">
        <v>29</v>
      </c>
      <c r="C221" s="2" t="s">
        <v>31</v>
      </c>
      <c r="D221" t="s">
        <v>1</v>
      </c>
    </row>
    <row r="222" spans="2:6" ht="30" x14ac:dyDescent="0.25">
      <c r="B222" t="s">
        <v>32</v>
      </c>
      <c r="C222" s="2" t="s">
        <v>78</v>
      </c>
      <c r="D222">
        <v>12</v>
      </c>
    </row>
    <row r="223" spans="2:6" x14ac:dyDescent="0.25">
      <c r="B223" t="s">
        <v>79</v>
      </c>
      <c r="C223" s="2" t="s">
        <v>80</v>
      </c>
      <c r="D223">
        <v>13</v>
      </c>
    </row>
    <row r="224" spans="2:6" x14ac:dyDescent="0.25">
      <c r="B224" t="s">
        <v>14</v>
      </c>
      <c r="D224">
        <f>25</f>
        <v>25</v>
      </c>
    </row>
    <row r="226" spans="2:4" x14ac:dyDescent="0.25">
      <c r="B226" s="1" t="s">
        <v>81</v>
      </c>
    </row>
    <row r="227" spans="2:4" x14ac:dyDescent="0.25">
      <c r="B227" t="s">
        <v>82</v>
      </c>
      <c r="C227" t="s">
        <v>1</v>
      </c>
    </row>
    <row r="228" spans="2:4" x14ac:dyDescent="0.25">
      <c r="B228" t="s">
        <v>83</v>
      </c>
      <c r="C228">
        <v>5</v>
      </c>
    </row>
    <row r="233" spans="2:4" ht="16.5" x14ac:dyDescent="0.3">
      <c r="B233" s="12" t="s">
        <v>52</v>
      </c>
      <c r="C233" s="13"/>
      <c r="D233" s="13"/>
    </row>
    <row r="234" spans="2:4" ht="16.5" x14ac:dyDescent="0.3">
      <c r="B234" s="6" t="s">
        <v>53</v>
      </c>
      <c r="C234" s="8" t="s">
        <v>1</v>
      </c>
      <c r="D234" s="6"/>
    </row>
    <row r="235" spans="2:4" ht="16.5" x14ac:dyDescent="0.3">
      <c r="B235" s="6" t="s">
        <v>54</v>
      </c>
      <c r="C235" s="8">
        <v>15</v>
      </c>
      <c r="D235" s="6"/>
    </row>
    <row r="236" spans="2:4" ht="16.5" x14ac:dyDescent="0.3">
      <c r="B236" s="6" t="s">
        <v>55</v>
      </c>
      <c r="C236" s="8">
        <v>19</v>
      </c>
      <c r="D236" s="6"/>
    </row>
    <row r="237" spans="2:4" ht="16.5" x14ac:dyDescent="0.3">
      <c r="B237" s="6" t="s">
        <v>56</v>
      </c>
      <c r="C237" s="6">
        <f>SUM(C235:C236)</f>
        <v>34</v>
      </c>
      <c r="D237" s="6"/>
    </row>
  </sheetData>
  <mergeCells count="19">
    <mergeCell ref="B233:D233"/>
    <mergeCell ref="B159:C159"/>
    <mergeCell ref="B171:C171"/>
    <mergeCell ref="B180:C180"/>
    <mergeCell ref="B193:E193"/>
    <mergeCell ref="B220:D220"/>
    <mergeCell ref="B12:C12"/>
    <mergeCell ref="B39:C39"/>
    <mergeCell ref="B49:D49"/>
    <mergeCell ref="B56:C56"/>
    <mergeCell ref="B67:C67"/>
    <mergeCell ref="B116:D116"/>
    <mergeCell ref="B120:C120"/>
    <mergeCell ref="B149:D149"/>
    <mergeCell ref="B75:C75"/>
    <mergeCell ref="B84:C84"/>
    <mergeCell ref="B93:C93"/>
    <mergeCell ref="B105:D105"/>
    <mergeCell ref="B111:D111"/>
  </mergeCells>
  <pageMargins left="0.7" right="0.7" top="0.75" bottom="0.75" header="0.3" footer="0.3"/>
  <pageSetup paperSize="9"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0" workbookViewId="0">
      <selection activeCell="E225" sqref="E225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51" workbookViewId="0">
      <selection activeCell="R162" sqref="R162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abSelected="1" topLeftCell="B142" workbookViewId="0">
      <selection activeCell="N175" sqref="N175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JULIO 2025</vt:lpstr>
      <vt:lpstr>AGOSTO 2025</vt:lpstr>
      <vt:lpstr>SEPTIEMBRE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Municipal para el Desarrollo de las Mujeres</dc:creator>
  <cp:keywords/>
  <dc:description/>
  <cp:lastModifiedBy>Instituto Municipal para el Desarrollo de las Mujeres</cp:lastModifiedBy>
  <cp:revision/>
  <dcterms:created xsi:type="dcterms:W3CDTF">2025-07-15T15:18:17Z</dcterms:created>
  <dcterms:modified xsi:type="dcterms:W3CDTF">2025-10-16T14:01:35Z</dcterms:modified>
  <cp:category/>
  <cp:contentStatus/>
</cp:coreProperties>
</file>